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<sst xmlns="http://schemas.openxmlformats.org/spreadsheetml/2006/main" count="4605" uniqueCount="1131">
  <si>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</si>
  <si>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</si>
  <si>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</si>
  <si>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</si>
  <si>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</si>
  <si>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</si>
  <si>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</si>
  <si>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</si>
  <si>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</si>
  <si>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</si>
  <si>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</si>
  <si>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</si>
  <si>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</si>
  <si>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</si>
  <si>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</si>
  <si>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</si>
  <si>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</si>
  <si>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</si>
  <si>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</si>
  <si>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</si>
  <si>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</si>
  <si>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</si>
  <si>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</si>
  <si>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</si>
  <si>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</si>
  <si>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</si>
  <si>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</si>
  <si>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</si>
  <si>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</si>
  <si>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</si>
  <si>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</si>
  <si>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</si>
  <si>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</si>
  <si>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</si>
  <si>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</si>
  <si>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</si>
  <si>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</si>
  <si>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</si>
  <si>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</si>
  <si>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</si>
  <si>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</si>
  <si>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</si>
  <si>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</si>
  <si>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</si>
  <si>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</si>
  <si>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</si>
  <si>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</si>
  <si>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</si>
  <si>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</si>
  <si>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</si>
  <si>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</si>
  <si>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</si>
  <si>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</si>
  <si>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</si>
  <si>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</si>
  <si>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</si>
  <si>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</si>
  <si>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</si>
  <si>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</si>
  <si>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</si>
  <si>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</si>
  <si>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</si>
  <si>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</si>
  <si>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</si>
  <si>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</si>
  <si>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</si>
  <si>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</si>
  <si>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</si>
  <si>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</si>
  <si>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</si>
  <si>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</si>
  <si>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</si>
  <si>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瑞丽市户育乡人民政府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</si>
  <si>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</si>
  <si>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</si>
  <si>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</si>
  <si>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</si>
  <si>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</si>
  <si>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</si>
  <si>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</si>
  <si>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</si>
  <si>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</si>
  <si>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</si>
  <si>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</si>
  <si>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</si>
  <si>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</si>
  <si>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</si>
  <si>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</si>
  <si>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</si>
  <si>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</si>
  <si>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</si>
  <si>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</si>
  <si>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</si>
  <si>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</si>
  <si>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</si>
  <si>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</si>
  <si>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</si>
  <si>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</si>
  <si>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</si>
  <si>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</si>
  <si>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</si>
  <si>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</si>
  <si>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</si>
  <si>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</si>
  <si>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</si>
  <si>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</si>
  <si>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20129</t>
  </si>
  <si>
    <t>群众团体事务</t>
  </si>
  <si>
    <t>2012901</t>
  </si>
  <si>
    <t>20131</t>
  </si>
  <si>
    <t>党委办公厅（室）及相关机构事务</t>
  </si>
  <si>
    <t>2013101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</si>
  <si>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</si>
  <si>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</si>
  <si>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</si>
  <si>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</si>
  <si>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</si>
  <si>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</si>
  <si>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</si>
  <si>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</si>
  <si>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</si>
  <si>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</si>
  <si>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</si>
  <si>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</si>
  <si>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</si>
  <si>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</si>
  <si>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</si>
  <si>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</si>
  <si>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</si>
  <si>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</si>
  <si>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</si>
  <si>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</si>
  <si>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</si>
  <si>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</si>
  <si>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</si>
  <si>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</si>
  <si>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</si>
  <si>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</si>
  <si>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</si>
  <si>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</si>
  <si>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</si>
  <si>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</si>
  <si>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</si>
  <si>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</si>
  <si>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</si>
  <si>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</si>
  <si>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</si>
  <si>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</si>
  <si>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</si>
  <si>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</si>
  <si>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</si>
  <si>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213</t>
  </si>
  <si>
    <t>农林水支出</t>
  </si>
  <si>
    <t>21305</t>
  </si>
  <si>
    <t>巩固脱贫攻坚成果衔接乡村振兴</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</si>
  <si>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</si>
  <si>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</si>
  <si>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</si>
  <si>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</si>
  <si>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</si>
  <si>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</si>
  <si>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</si>
  <si>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</si>
  <si>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</si>
  <si>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</si>
  <si>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</si>
  <si>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</si>
  <si>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</si>
  <si>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</si>
  <si>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</si>
  <si>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</si>
  <si>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</si>
  <si>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</si>
  <si>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</si>
  <si>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</si>
  <si>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</si>
  <si>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</si>
  <si>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</si>
  <si>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</si>
  <si>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</si>
  <si>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</si>
  <si>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</si>
  <si>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</si>
  <si>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</si>
  <si>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</si>
  <si>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</si>
  <si>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</si>
  <si>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</si>
  <si>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</si>
  <si>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</si>
  <si>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</si>
  <si>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</si>
  <si>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</si>
  <si>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</si>
  <si>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</si>
  <si>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</si>
  <si>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</si>
  <si>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</si>
  <si>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</si>
  <si>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</si>
  <si>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</si>
  <si>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</si>
  <si>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</si>
  <si>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</si>
  <si>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</si>
  <si>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</si>
  <si>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</si>
  <si>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</si>
  <si>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</si>
  <si>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</si>
  <si>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</si>
  <si>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巩固拓展脱贫攻坚成果衔接乡村振兴</t>
  </si>
  <si>
    <t>其他拓展巩固脱贫攻坚成果衔接乡村振兴支出</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</si>
  <si>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</si>
  <si>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</si>
  <si>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</si>
  <si>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</si>
  <si>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</si>
  <si>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</si>
  <si>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</si>
  <si>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</si>
  <si>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</si>
  <si>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</si>
  <si>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</si>
  <si>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</si>
  <si>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</si>
  <si>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</si>
  <si>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</si>
  <si>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</si>
  <si>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</si>
  <si>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</si>
  <si>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</si>
  <si>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</si>
  <si>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</si>
  <si>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</si>
  <si>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</si>
  <si>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</si>
  <si>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</si>
  <si>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</si>
  <si>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</si>
  <si>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</si>
  <si>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</si>
  <si>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</si>
  <si>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</si>
  <si>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533102210000000019279</t>
  </si>
  <si>
    <t>奖金（行政）</t>
  </si>
  <si>
    <t>30103</t>
  </si>
  <si>
    <t>奖金</t>
  </si>
  <si>
    <t>533102251100003669339</t>
  </si>
  <si>
    <t>奖励性绩效</t>
  </si>
  <si>
    <t>30107</t>
  </si>
  <si>
    <t>绩效工资</t>
  </si>
  <si>
    <t>533102210000000019278</t>
  </si>
  <si>
    <t>基本工资（行政）</t>
  </si>
  <si>
    <t>30101</t>
  </si>
  <si>
    <t>基本工资</t>
  </si>
  <si>
    <t>533102251100003669356</t>
  </si>
  <si>
    <t>奖金（事业）</t>
  </si>
  <si>
    <t>533102251100003669353</t>
  </si>
  <si>
    <t>基本工资（事业）</t>
  </si>
  <si>
    <t>533102210000000019281</t>
  </si>
  <si>
    <t>津贴补贴（行政）</t>
  </si>
  <si>
    <t>30102</t>
  </si>
  <si>
    <t>津贴补贴</t>
  </si>
  <si>
    <t>533102251100003669357</t>
  </si>
  <si>
    <t>津贴补贴（事业）</t>
  </si>
  <si>
    <t>533102221100000224733</t>
  </si>
  <si>
    <t>优秀公务员奖（行政）</t>
  </si>
  <si>
    <t>533102241100002206172</t>
  </si>
  <si>
    <t>事业人员优秀奖励</t>
  </si>
  <si>
    <t>533102251100003669354</t>
  </si>
  <si>
    <t>基础性绩效</t>
  </si>
  <si>
    <t>533102210000000019284</t>
  </si>
  <si>
    <t>基本养老保险</t>
  </si>
  <si>
    <t>30108</t>
  </si>
  <si>
    <t>机关事业单位基本养老保险缴费</t>
  </si>
  <si>
    <t>533102210000000019282</t>
  </si>
  <si>
    <t>大病补充保险</t>
  </si>
  <si>
    <t>30110</t>
  </si>
  <si>
    <t>职工基本医疗保险缴费</t>
  </si>
  <si>
    <t>533102210000000019286</t>
  </si>
  <si>
    <t>行政医疗保险</t>
  </si>
  <si>
    <t>533102210000000017648</t>
  </si>
  <si>
    <t>生育保险</t>
  </si>
  <si>
    <t>533102210000000020290</t>
  </si>
  <si>
    <t>30111</t>
  </si>
  <si>
    <t>公务员医疗补助缴费</t>
  </si>
  <si>
    <t>533102210000000017645</t>
  </si>
  <si>
    <t>工伤保险</t>
  </si>
  <si>
    <t>30112</t>
  </si>
  <si>
    <t>其他社会保障缴费</t>
  </si>
  <si>
    <t>533102241100002206237</t>
  </si>
  <si>
    <t>失业保险</t>
  </si>
  <si>
    <t>533102210000000017653</t>
  </si>
  <si>
    <t>30113</t>
  </si>
  <si>
    <t>533102221100000224717</t>
  </si>
  <si>
    <t>村委会戒毒康复专职工作人员</t>
  </si>
  <si>
    <t>30199</t>
  </si>
  <si>
    <t>其他工资福利支出</t>
  </si>
  <si>
    <t>533102251100003669361</t>
  </si>
  <si>
    <t>公用经费安排的公务用车运行维护费</t>
  </si>
  <si>
    <t>30231</t>
  </si>
  <si>
    <t>公务用车运行维护费</t>
  </si>
  <si>
    <t>533102251100003669346</t>
  </si>
  <si>
    <t>公用经费安排的公务接待费</t>
  </si>
  <si>
    <t>30217</t>
  </si>
  <si>
    <t>533102210000000017662</t>
  </si>
  <si>
    <t>一般公用经费</t>
  </si>
  <si>
    <t>30206</t>
  </si>
  <si>
    <t>电费</t>
  </si>
  <si>
    <t>30205</t>
  </si>
  <si>
    <t>水费</t>
  </si>
  <si>
    <t>30211</t>
  </si>
  <si>
    <t>差旅费</t>
  </si>
  <si>
    <t>30213</t>
  </si>
  <si>
    <t>维修（护）费</t>
  </si>
  <si>
    <t>30226</t>
  </si>
  <si>
    <t>劳务费</t>
  </si>
  <si>
    <t>30299</t>
  </si>
  <si>
    <t>其他商品和服务支出</t>
  </si>
  <si>
    <t>533102210000000017661</t>
  </si>
  <si>
    <t>退休公用经费</t>
  </si>
  <si>
    <t>533102210000000017660</t>
  </si>
  <si>
    <t>工会经费</t>
  </si>
  <si>
    <t>30228</t>
  </si>
  <si>
    <t>533102221100000224718</t>
  </si>
  <si>
    <t>公务交通补贴</t>
  </si>
  <si>
    <t>30239</t>
  </si>
  <si>
    <t>其他交通费用</t>
  </si>
  <si>
    <t>533102221100000780383</t>
  </si>
  <si>
    <t>户育乡重点河（湖库渠）保洁员补助资金</t>
  </si>
  <si>
    <t>533102241100003014316</t>
  </si>
  <si>
    <t>村民小组妇女小组长补助经费</t>
  </si>
  <si>
    <t>30399</t>
  </si>
  <si>
    <t>其他对个人和家庭的补助</t>
  </si>
  <si>
    <t>533102251100003661560</t>
  </si>
  <si>
    <t>土地规划建设专员补助资金</t>
  </si>
  <si>
    <t>533102251100004013365</t>
  </si>
  <si>
    <t>计划生育宣传员补贴经费</t>
  </si>
  <si>
    <t>533102251100004430004</t>
  </si>
  <si>
    <t>村民小组代办员补助经费</t>
  </si>
  <si>
    <t>30305</t>
  </si>
  <si>
    <t>生活补助</t>
  </si>
  <si>
    <t>533102261100004952347</t>
  </si>
  <si>
    <t>村民小组团支部书记补助经费</t>
  </si>
  <si>
    <t>533102261100004967784</t>
  </si>
  <si>
    <t>农村税费改革转移支付补助经费</t>
  </si>
  <si>
    <t>533102261100005003644</t>
  </si>
  <si>
    <t>计划生育信息员补助经费</t>
  </si>
  <si>
    <t>533102251100003651646</t>
  </si>
  <si>
    <t>联防所专职联防员工资经费</t>
  </si>
  <si>
    <t>533102261100004953586</t>
  </si>
  <si>
    <t>农村高龄困难党员、高龄党员关爱金资金</t>
  </si>
  <si>
    <t>533102261100005282487</t>
  </si>
  <si>
    <t>（补报）联防所联防员社会保险补缴经费</t>
  </si>
  <si>
    <t>预算05-1表</t>
  </si>
  <si>
    <t>项目分类</t>
  </si>
  <si>
    <t>项目单位</t>
  </si>
  <si>
    <t>经济科目编码</t>
  </si>
  <si>
    <t>经济科目名称</t>
  </si>
  <si>
    <t>本年拨款</t>
  </si>
  <si>
    <t>其中：本次下达</t>
  </si>
  <si>
    <t>（补报）单位资金安排项目经费</t>
  </si>
  <si>
    <t>事业发展类</t>
  </si>
  <si>
    <t>533102261100005275784</t>
  </si>
  <si>
    <t>30201</t>
  </si>
  <si>
    <t>办公费</t>
  </si>
  <si>
    <t>（补报）德昂村民小组地质灾害6户18人补助资金</t>
  </si>
  <si>
    <t>533102261100005286304</t>
  </si>
  <si>
    <t>（补报）瑞丽市户育乡弄贤村德昂村民小组地质灾害避险搬迁项目资金</t>
  </si>
  <si>
    <t>533102261100005285451</t>
  </si>
  <si>
    <t>爱国卫生创建工作经费</t>
  </si>
  <si>
    <t>533102241100002184430</t>
  </si>
  <si>
    <t>30216</t>
  </si>
  <si>
    <t>培训费</t>
  </si>
  <si>
    <t>边境立体化防控路灯、小技防电费及运维经费</t>
  </si>
  <si>
    <t>533102251100003652243</t>
  </si>
  <si>
    <t>边境立体化防控体系物防设施运维市级配套经费</t>
  </si>
  <si>
    <t>533102251100003652124</t>
  </si>
  <si>
    <t>村（居）民小组换届工作经费</t>
  </si>
  <si>
    <t>专项业务类</t>
  </si>
  <si>
    <t>533102261100004953644</t>
  </si>
  <si>
    <t>30215</t>
  </si>
  <si>
    <t>会议费</t>
  </si>
  <si>
    <t>村（社区）换届工作经费</t>
  </si>
  <si>
    <t>533102261100004953988</t>
  </si>
  <si>
    <t>村民小组代办员工作经费</t>
  </si>
  <si>
    <t>533102251100004430056</t>
  </si>
  <si>
    <t>村团总支工作经费</t>
  </si>
  <si>
    <t>533102261100004952256</t>
  </si>
  <si>
    <t>村委会妇联工作经费</t>
  </si>
  <si>
    <t>533102251100004254001</t>
  </si>
  <si>
    <t>村委会干部保险经费</t>
  </si>
  <si>
    <t>民生类</t>
  </si>
  <si>
    <t>533102251100003655362</t>
  </si>
  <si>
    <t>村委会干部工资经费</t>
  </si>
  <si>
    <t>533102251100003654934</t>
  </si>
  <si>
    <t>村委会干部绩效经费</t>
  </si>
  <si>
    <t>533102251100003654974</t>
  </si>
  <si>
    <t>村委会纪检工作经费</t>
  </si>
  <si>
    <t>533102241100002196861</t>
  </si>
  <si>
    <t>30207</t>
  </si>
  <si>
    <t>邮电费</t>
  </si>
  <si>
    <t>31002</t>
  </si>
  <si>
    <t>办公设备购置</t>
  </si>
  <si>
    <t>村委会为民服务站工作经费</t>
  </si>
  <si>
    <t>533102261100004969543</t>
  </si>
  <si>
    <t>德宏州驻村工作队驻村工作经费</t>
  </si>
  <si>
    <t>533102261100005003636</t>
  </si>
  <si>
    <t>其他巩固拓展脱贫攻坚成果衔接乡村振兴支出</t>
  </si>
  <si>
    <t>户育乡村党总支党建工作经费</t>
  </si>
  <si>
    <t>533102241100002143687</t>
  </si>
  <si>
    <t>户育乡村民小组党支部党建工作经费</t>
  </si>
  <si>
    <t>533102241100002143761</t>
  </si>
  <si>
    <t>户育乡村民小组党支部书记、组长、副组长误工补贴经费</t>
  </si>
  <si>
    <t>533102241100002147608</t>
  </si>
  <si>
    <t>户育乡党代会年会经费</t>
  </si>
  <si>
    <t>533102261100004953505</t>
  </si>
  <si>
    <t>户育乡党校工作经费</t>
  </si>
  <si>
    <t>533102231100001108767</t>
  </si>
  <si>
    <t>户育乡抵边村抓党建促强边固防工作经费</t>
  </si>
  <si>
    <t>533102241100002143329</t>
  </si>
  <si>
    <t>户育乡妇联工作经费</t>
  </si>
  <si>
    <t>533102251100004253942</t>
  </si>
  <si>
    <t>户育乡工会委员会经费</t>
  </si>
  <si>
    <t>533102231100001122889</t>
  </si>
  <si>
    <t>户育乡民兵整组工作经费</t>
  </si>
  <si>
    <t>533102231100001122442</t>
  </si>
  <si>
    <t>户育乡人大代表活动经费项目经费</t>
  </si>
  <si>
    <t>533102231100001938429</t>
  </si>
  <si>
    <t>户育乡人大建议案办理项目经费</t>
  </si>
  <si>
    <t>533102231100001121973</t>
  </si>
  <si>
    <t>31005</t>
  </si>
  <si>
    <t>基础设施建设</t>
  </si>
  <si>
    <t>户育乡人大主席团工作经费</t>
  </si>
  <si>
    <t>533102231100001121927</t>
  </si>
  <si>
    <t>户育乡人民代表大会项目经费</t>
  </si>
  <si>
    <t>533102231100001938507</t>
  </si>
  <si>
    <t>户育乡团委工作经费</t>
  </si>
  <si>
    <t>533102241100002878582</t>
  </si>
  <si>
    <t>户育乡退休干部党支部活动经费</t>
  </si>
  <si>
    <t>533102241100002176756</t>
  </si>
  <si>
    <t>户育乡遗属生活困难补助专项经费</t>
  </si>
  <si>
    <t>533102231100001126466</t>
  </si>
  <si>
    <t>户育乡意识形态工作经费</t>
  </si>
  <si>
    <t>533102231100001122426</t>
  </si>
  <si>
    <t>户育乡征兵工作经费</t>
  </si>
  <si>
    <t>533102231100001122464</t>
  </si>
  <si>
    <t>户育乡政协委员联络工作经费</t>
  </si>
  <si>
    <t>533102231100001152060</t>
  </si>
  <si>
    <t>机关党支部年活动经费</t>
  </si>
  <si>
    <t>533102261100004953315</t>
  </si>
  <si>
    <t>联防所公职、专职联防员保障经费</t>
  </si>
  <si>
    <t>533102251100003651086</t>
  </si>
  <si>
    <t>30224</t>
  </si>
  <si>
    <t>被装购置费</t>
  </si>
  <si>
    <t>联防所联防员伙食补助经费</t>
  </si>
  <si>
    <t>533102251100003652014</t>
  </si>
  <si>
    <t>联防所轮值联防员补助经费</t>
  </si>
  <si>
    <t>533102251100003651812</t>
  </si>
  <si>
    <t>农村党员教育培训经费</t>
  </si>
  <si>
    <t>533102261100004953377</t>
  </si>
  <si>
    <t>全省驻村第一书记和乡镇工作队长工作经费</t>
  </si>
  <si>
    <t>533102261100005003743</t>
  </si>
  <si>
    <t>人大代表活动阵地建设专项资金</t>
  </si>
  <si>
    <t>533102221100000217545</t>
  </si>
  <si>
    <t>瑞丽市户育乡弄贤村德昂村民小组地质灾害避险搬迁项目资金</t>
  </si>
  <si>
    <t>533102261100004972459</t>
  </si>
  <si>
    <t>30227</t>
  </si>
  <si>
    <t>委托业务费</t>
  </si>
  <si>
    <t>30905</t>
  </si>
  <si>
    <t>乡镇党建工作经费</t>
  </si>
  <si>
    <t>533102231100001109102</t>
  </si>
  <si>
    <t>乡镇换届工作经费</t>
  </si>
  <si>
    <t>533102261100004954112</t>
  </si>
  <si>
    <t>乡镇纪检工作经费</t>
  </si>
  <si>
    <t>533102231100001688220</t>
  </si>
  <si>
    <t>乡镇农业普查工作经费</t>
  </si>
  <si>
    <t>533102261100004963863</t>
  </si>
  <si>
    <t>优秀村（社区）“两委”干部绩效考核补助经费</t>
  </si>
  <si>
    <t>533102261100004954397</t>
  </si>
  <si>
    <t>殡葬改革工作经费</t>
  </si>
  <si>
    <t>533102241100002140216</t>
  </si>
  <si>
    <t>预算05-2表</t>
  </si>
  <si>
    <t>单位名称、项目名称</t>
  </si>
  <si>
    <t>项目年度绩效目标</t>
  </si>
  <si>
    <t>一级指标</t>
  </si>
  <si>
    <t>二级指标</t>
  </si>
  <si>
    <t>三级指标</t>
  </si>
  <si>
    <t>指标性质</t>
  </si>
  <si>
    <t>指标值</t>
  </si>
  <si>
    <t>度量单位</t>
  </si>
  <si>
    <t>指标属性</t>
  </si>
  <si>
    <t>指标内容</t>
  </si>
  <si>
    <t>目标1：保障2026年执勤人员的生活。目标2：进一步提高联防员工作积极性。</t>
  </si>
  <si>
    <t>产出指标</t>
  </si>
  <si>
    <t>数量指标</t>
  </si>
  <si>
    <t>公职、专职联防员</t>
  </si>
  <si>
    <t>=</t>
  </si>
  <si>
    <t>63</t>
  </si>
  <si>
    <t>人</t>
  </si>
  <si>
    <t>定量指标</t>
  </si>
  <si>
    <t xml:space="preserve">2026年联防所联防员伙食费项目
实施方案
</t>
  </si>
  <si>
    <t>质量指标</t>
  </si>
  <si>
    <t>完成户育乡边境联防所各项工作</t>
  </si>
  <si>
    <t>&gt;=</t>
  </si>
  <si>
    <t>92</t>
  </si>
  <si>
    <t>%</t>
  </si>
  <si>
    <t>时效指标</t>
  </si>
  <si>
    <t>完成时限</t>
  </si>
  <si>
    <t>2026</t>
  </si>
  <si>
    <t>年-月-日</t>
  </si>
  <si>
    <t>效益指标</t>
  </si>
  <si>
    <t>社会效益</t>
  </si>
  <si>
    <t>工作环境及生活得到保障</t>
  </si>
  <si>
    <t>90</t>
  </si>
  <si>
    <t>可持续影响</t>
  </si>
  <si>
    <t>提高区域内综合治理管理能力</t>
  </si>
  <si>
    <t>满意度指标</t>
  </si>
  <si>
    <t>服务对象满意度</t>
  </si>
  <si>
    <t>边境联防人员满意度</t>
  </si>
  <si>
    <t>成本指标</t>
  </si>
  <si>
    <t>经济成本指标</t>
  </si>
  <si>
    <t>联防所伙食补助</t>
  </si>
  <si>
    <t>&lt;=</t>
  </si>
  <si>
    <t>91.98</t>
  </si>
  <si>
    <t>万元</t>
  </si>
  <si>
    <t xml:space="preserve">2026年联防所联防员伙食费项目 实施方案 </t>
  </si>
  <si>
    <t>促进村组各项工作健康有序开展。</t>
  </si>
  <si>
    <t>维修维护</t>
  </si>
  <si>
    <t>5000</t>
  </si>
  <si>
    <t>元</t>
  </si>
  <si>
    <t>开展维修维护费</t>
  </si>
  <si>
    <t>网络费</t>
  </si>
  <si>
    <t>3000</t>
  </si>
  <si>
    <t>是否按时缴费</t>
  </si>
  <si>
    <t>办公设备采购费</t>
  </si>
  <si>
    <t>42000</t>
  </si>
  <si>
    <t>办公设备采购符合标准</t>
  </si>
  <si>
    <t>办公经费</t>
  </si>
  <si>
    <t>12000</t>
  </si>
  <si>
    <t>办公经费符合标准</t>
  </si>
  <si>
    <t>培训活动经费</t>
  </si>
  <si>
    <t>培训费符合标准</t>
  </si>
  <si>
    <t>6000</t>
  </si>
  <si>
    <t>是否开展活动</t>
  </si>
  <si>
    <t>全面推动村组纪检工作</t>
  </si>
  <si>
    <t>95</t>
  </si>
  <si>
    <t>群众对纪检监察工作的满意度</t>
  </si>
  <si>
    <t>群众对纪检监察工作的满意</t>
  </si>
  <si>
    <t>全面摸清我乡“三农”家底，客观反映我乡农业发展新情况、乡村建设新面貌、农民生活新变化、农村改革新成效。</t>
  </si>
  <si>
    <t>涉及村委会个数</t>
  </si>
  <si>
    <t>个</t>
  </si>
  <si>
    <t>2026年项目分类表、绩效目标表（户育乡第四次全国农业普查工作经费）</t>
  </si>
  <si>
    <t>农业普查完成度</t>
  </si>
  <si>
    <t>100</t>
  </si>
  <si>
    <t>保障农业普查工作有序开展</t>
  </si>
  <si>
    <t>提高</t>
  </si>
  <si>
    <t>定性指标</t>
  </si>
  <si>
    <t>群众满意度</t>
  </si>
  <si>
    <t>使用经费</t>
  </si>
  <si>
    <t>10000</t>
  </si>
  <si>
    <t>坚持加强党的领导、充分发扬民主、严格依章办事，好字优先，干字当头，在集中广大党员群众意志的基础上，选出素质优良、机构合理、群众公认的基层</t>
  </si>
  <si>
    <t>涉及村</t>
  </si>
  <si>
    <t>附件2：瑞丽市户育乡人民政府2026年乡镇换届工作经费项目预算方案</t>
  </si>
  <si>
    <t>促进户育乡社会经济发展</t>
  </si>
  <si>
    <t>党员群众满意度</t>
  </si>
  <si>
    <t>170000</t>
  </si>
  <si>
    <t>2026年单位资金安排工作经费项目经费</t>
  </si>
  <si>
    <t>涉及村数量</t>
  </si>
  <si>
    <t>单位自有资金项目分类、绩效目标表</t>
  </si>
  <si>
    <t>保障部门运转</t>
  </si>
  <si>
    <t>正常</t>
  </si>
  <si>
    <t>乡政府职工满意度</t>
  </si>
  <si>
    <t>完成我乡2026年对脱贫监测对象帮扶监测和帮扶，有效助推我市乡村振兴的发展，完成党和国家全面脱贫的任务</t>
  </si>
  <si>
    <t>完成驻村第一书记</t>
  </si>
  <si>
    <t>完成驻村帮扶各项任务</t>
  </si>
  <si>
    <t>杜绝监测对象返贫</t>
  </si>
  <si>
    <t>守住监测对象不返贫底线</t>
  </si>
  <si>
    <t>项目时间</t>
  </si>
  <si>
    <t>月</t>
  </si>
  <si>
    <t>帮扶困难群众</t>
  </si>
  <si>
    <t>按标准帮扶困难群众</t>
  </si>
  <si>
    <t>消除我乡脱贫户返贫风险</t>
  </si>
  <si>
    <t>脱贫监测对象满意度</t>
  </si>
  <si>
    <t>驻村第一书记4人</t>
  </si>
  <si>
    <t>元/人</t>
  </si>
  <si>
    <t>驻村第一书记工作经费</t>
  </si>
  <si>
    <t>驻村工作队长1人</t>
  </si>
  <si>
    <t>20000</t>
  </si>
  <si>
    <t>驻村工作队长工作经费</t>
  </si>
  <si>
    <t>通过开展农村青年就业创业政策培训、职业技能培训、禁毒防艾知识培训。</t>
  </si>
  <si>
    <t>就业培训、农村青年文体活动</t>
  </si>
  <si>
    <t>场</t>
  </si>
  <si>
    <t>村团总支工作经费项目分类表、绩效目标表</t>
  </si>
  <si>
    <t>农村青年技能提升、劳动力转移</t>
  </si>
  <si>
    <t>青年就业率、能力素质提升满意度</t>
  </si>
  <si>
    <t>村级团总支办公用品费和培训费</t>
  </si>
  <si>
    <t>加强和改进机关党的建设，为谱写好中国式现代化的云南篇章提供坚强组织保证。</t>
  </si>
  <si>
    <t>召开会议次数</t>
  </si>
  <si>
    <t>次</t>
  </si>
  <si>
    <t>机关党支部年活动经费绩效目标表</t>
  </si>
  <si>
    <t>参与人数</t>
  </si>
  <si>
    <t>68</t>
  </si>
  <si>
    <t>培养综合素质强的机关党员干部</t>
  </si>
  <si>
    <t>党员满意度</t>
  </si>
  <si>
    <t>1.02</t>
  </si>
  <si>
    <t>激发村干部干事创业热情，促进基层事业发展。</t>
  </si>
  <si>
    <t>优秀村干部</t>
  </si>
  <si>
    <t>涉及优秀村干部</t>
  </si>
  <si>
    <t>激发村干部干事创业激情</t>
  </si>
  <si>
    <t>涉及激发村干部干事创业激情</t>
  </si>
  <si>
    <t>村干部满意度</t>
  </si>
  <si>
    <t>涉及村干部满意度</t>
  </si>
  <si>
    <t>2.52</t>
  </si>
  <si>
    <t>涉及成本指标</t>
  </si>
  <si>
    <t>提升为民服务工作水平</t>
  </si>
  <si>
    <t>代办员人数</t>
  </si>
  <si>
    <t>56</t>
  </si>
  <si>
    <t>村民小组代办员工作经费（项目分类、绩效目标表）</t>
  </si>
  <si>
    <t>符合国家标准</t>
  </si>
  <si>
    <t>完成支付时限</t>
  </si>
  <si>
    <t>年</t>
  </si>
  <si>
    <t>为民服务水平</t>
  </si>
  <si>
    <t>数据动态更新</t>
  </si>
  <si>
    <t>更新</t>
  </si>
  <si>
    <t xml:space="preserve"> 目标1：完成2026年户育乡边境联防所各项工作任务。目标2：进一步提高联防员工作积极性。</t>
  </si>
  <si>
    <t>户育乡已投入轮值联防员</t>
  </si>
  <si>
    <t xml:space="preserve">2026年轮值联防员保障经费项目
实施方案
</t>
  </si>
  <si>
    <t>加强边境稳定</t>
  </si>
  <si>
    <t>2026年轮值联防员保障经费项目
实施方案</t>
  </si>
  <si>
    <t>&gt;</t>
  </si>
  <si>
    <t>2026年轮值联防员保障经费项</t>
  </si>
  <si>
    <t>边境联防员满意度</t>
  </si>
  <si>
    <t>社会成本指标</t>
  </si>
  <si>
    <t>轮值联防员补助</t>
  </si>
  <si>
    <t>2.4</t>
  </si>
  <si>
    <t>2026年轮值联防员保障经费</t>
  </si>
  <si>
    <t>进行殡葬改革，通过文明殡葬、惠民殡葬、人文殡葬、绿色殡葬、法治殡葬建设达到移风易俗、节地生态、减轻丧属负担”三大目标。进一步加强殡葬管理，健全殡葬管理网络，确保信息畅通，及时掌握殡葬改革服务工作情况。</t>
  </si>
  <si>
    <t>村级殡葬信息员信息追踪奖励</t>
  </si>
  <si>
    <t>30</t>
  </si>
  <si>
    <t>指标涉及数量指标</t>
  </si>
  <si>
    <t>购买殡葬工作办公用品</t>
  </si>
  <si>
    <t>件</t>
  </si>
  <si>
    <t>符合国家质量标准</t>
  </si>
  <si>
    <t>指标涉及质量指标</t>
  </si>
  <si>
    <t>20261231</t>
  </si>
  <si>
    <t>年月日</t>
  </si>
  <si>
    <t>指标内容涉及时效指标</t>
  </si>
  <si>
    <t>经济效益</t>
  </si>
  <si>
    <t>切实加强殡葬信息管理</t>
  </si>
  <si>
    <t>为高质量完成殡葬工作年度重点目标任务，切实加强殡葬信息管理，确保我镇殡葬改革服务工作规范有序推进</t>
  </si>
  <si>
    <t>及时发现违法违规殡葬行为信息</t>
  </si>
  <si>
    <t>充分调动广大群众关心、支持、参与殡葬改革的积极性，及时发现、掌握违法违规殡葬行为信息，妥善处理违法违规殡葬行为，形成人人关心殡葬改革，人人支持殡葬改革的浓厚氛围，全面治理违法违规殡葬行为。</t>
  </si>
  <si>
    <t>生态效益</t>
  </si>
  <si>
    <t>节能环保</t>
  </si>
  <si>
    <t>人居环境提高生态环境得到保护</t>
  </si>
  <si>
    <t>长期</t>
  </si>
  <si>
    <t>人居环境不断得到提高,生态环境得到有效保护,殡葬得到有效规范管理</t>
  </si>
  <si>
    <t>广大群众满意度</t>
  </si>
  <si>
    <t>充分调动和鼓舞抵边村干部守边固边，守护好家园。</t>
  </si>
  <si>
    <t>涉及抵边村</t>
  </si>
  <si>
    <t>涉及2个抵边村</t>
  </si>
  <si>
    <t>调动和鼓舞村坚决扛起政治责任</t>
  </si>
  <si>
    <t>守住监测不返贫的底线</t>
  </si>
  <si>
    <t>驻重点或薄弱村第一书记工作经费</t>
  </si>
  <si>
    <t>驻重点村、薄弱村第一书记工作经费</t>
  </si>
  <si>
    <t>驻其他村第一书记工作经费</t>
  </si>
  <si>
    <t>有效保障乡镇人大主席团工作的正常运转，提高人大代表履职能力。</t>
  </si>
  <si>
    <t>采购办公用品</t>
  </si>
  <si>
    <t>批</t>
  </si>
  <si>
    <t>涉及办公经费</t>
  </si>
  <si>
    <t>人大工作正常推进</t>
  </si>
  <si>
    <t>是否</t>
  </si>
  <si>
    <t>涉及促进户育乡经济社会发展</t>
  </si>
  <si>
    <t>人大代表满意度</t>
  </si>
  <si>
    <t>85</t>
  </si>
  <si>
    <t>涉及群众满意</t>
  </si>
  <si>
    <t>召开2026年两次人民代表大会。会议费总预算10万元</t>
  </si>
  <si>
    <t>会议次数</t>
  </si>
  <si>
    <t>指标涉及会议次数</t>
  </si>
  <si>
    <t>代表人数</t>
  </si>
  <si>
    <t>40</t>
  </si>
  <si>
    <t>指标涉及会议人次</t>
  </si>
  <si>
    <t>及时拨付</t>
  </si>
  <si>
    <t>指标涉及及时拨付</t>
  </si>
  <si>
    <t>解决群众困难</t>
  </si>
  <si>
    <t>指标涉及强化代表履职能力，切实发挥代表主体作用</t>
  </si>
  <si>
    <t>提高人大代表履职率</t>
  </si>
  <si>
    <t>指标涉及提高人大代表履职率</t>
  </si>
  <si>
    <t>全面提升全乡发展效益</t>
  </si>
  <si>
    <t>指标涉及全面提升全乡发展效益</t>
  </si>
  <si>
    <t>参会人员满意度</t>
  </si>
  <si>
    <t>参会人员是否满意</t>
  </si>
  <si>
    <t>100000</t>
  </si>
  <si>
    <t>是否用于保障会议所产生的费用</t>
  </si>
  <si>
    <t>坚持加强党的领导、充分发扬民主、严格依章办事，好字优先，干字当头，在集中广大党员群众意志的基础上，选出素质优良、机构合理、群众公认的新一届小组干部。</t>
  </si>
  <si>
    <t>涉及小组</t>
  </si>
  <si>
    <t>附件2：瑞丽市户育乡人民政府2026年村民小组换届工作经费项目预算方案</t>
  </si>
  <si>
    <t>45000</t>
  </si>
  <si>
    <t>农村党员教育培训内容更加聚焦，教育培训体系更加健全，教育培训制度更加完善，教育培训效果更加明显。</t>
  </si>
  <si>
    <t>农村党员</t>
  </si>
  <si>
    <t>559</t>
  </si>
  <si>
    <t>涉及党员</t>
  </si>
  <si>
    <t>符合培训时长</t>
  </si>
  <si>
    <t>24</t>
  </si>
  <si>
    <t>小时</t>
  </si>
  <si>
    <t>培训时长</t>
  </si>
  <si>
    <t>促进户育乡社会发展</t>
  </si>
  <si>
    <t>涉及促进户育乡社会发展</t>
  </si>
  <si>
    <t>涉及党员满意度</t>
  </si>
  <si>
    <t>5.59</t>
  </si>
  <si>
    <t>党员培训费用</t>
  </si>
  <si>
    <t>开展好户育乡征兵工作，力争向部队输送高素质优秀青年。</t>
  </si>
  <si>
    <t xml:space="preserve">制作征兵宣传标语、横幅数			</t>
  </si>
  <si>
    <t>70</t>
  </si>
  <si>
    <t>条</t>
  </si>
  <si>
    <t>为确保户育乡兵员数量质量，加强国防建设、保卫祖国、抵抗侵略、是每个公民的神圣职责，依法服兵役是公民应尽的义务。</t>
  </si>
  <si>
    <t xml:space="preserve">开展征兵宣传次数			</t>
  </si>
  <si>
    <t>制作标语横幅，动员培训</t>
  </si>
  <si>
    <t>完成2023年征兵任务</t>
  </si>
  <si>
    <t>做好2026年征兵工作</t>
  </si>
  <si>
    <t>不漏一人兵役登记，力争动员报名20人以上，上站体检10以上。</t>
  </si>
  <si>
    <t>征兵满意度</t>
  </si>
  <si>
    <t>户育乡30个村民小组，每个小组30名党支部书记、30名组长、60名副组长。小组党支部书记误工补贴180000（每人每月500元*30人*12月）元，小组长误工补贴180000元（每人每月500元*30人*12月），小组副组长误工补贴144000元（每人每月200元*60人*12月）；共计504000元。1</t>
  </si>
  <si>
    <t>涉及党支部书记</t>
  </si>
  <si>
    <t>指标涉及村小组党支部书记30人</t>
  </si>
  <si>
    <t>涉及村小组组长</t>
  </si>
  <si>
    <t>指标涉及村小组组长30人</t>
  </si>
  <si>
    <t>涉及村小组副组长</t>
  </si>
  <si>
    <t>60</t>
  </si>
  <si>
    <t>指标涉及村小组副组长60人</t>
  </si>
  <si>
    <t>质量达标率</t>
  </si>
  <si>
    <t>指标涉及质量</t>
  </si>
  <si>
    <t>完成时间</t>
  </si>
  <si>
    <t>1.00</t>
  </si>
  <si>
    <t>指标按时完成</t>
  </si>
  <si>
    <t>保障户育乡正常运转</t>
  </si>
  <si>
    <t>成效明显</t>
  </si>
  <si>
    <t>指标涉及社会效益</t>
  </si>
  <si>
    <t>服务群众满意度</t>
  </si>
  <si>
    <t>指标涉及服务群众满意度</t>
  </si>
  <si>
    <t>为从严履行监督责任，全面推动党风廉政建设和反腐败工作</t>
  </si>
  <si>
    <t>台</t>
  </si>
  <si>
    <t>涉及数量指标</t>
  </si>
  <si>
    <t>维修维护费</t>
  </si>
  <si>
    <t>严履行监督责任</t>
  </si>
  <si>
    <t>全面推动党风廉政建设和反腐败工作</t>
  </si>
  <si>
    <t>全乡群众对纪检监察工作的满意度</t>
  </si>
  <si>
    <t>全乡群众对纪检监察工作的满意</t>
  </si>
  <si>
    <t>保障基层党组织工作开展。</t>
  </si>
  <si>
    <t>涉及行政村党总支</t>
  </si>
  <si>
    <t>有4个行政村</t>
  </si>
  <si>
    <t>保障基层党组织开展工作</t>
  </si>
  <si>
    <t>群众满意</t>
  </si>
  <si>
    <t>为职工提供丰富多彩的工会会员活动，增强工会组织的凝聚力，发挥工会组织的积极作用。</t>
  </si>
  <si>
    <t>工会会员数</t>
  </si>
  <si>
    <t>50</t>
  </si>
  <si>
    <t>体现工会人数</t>
  </si>
  <si>
    <t>20191009_瑞发〔2015〕7号_中共瑞丽市委关于以改革创新精神加强新形势下工会共青团妇联工作的实施意见_正文(1)</t>
  </si>
  <si>
    <t>按时拨付</t>
  </si>
  <si>
    <t>体现按时拨付</t>
  </si>
  <si>
    <t>工会认可度</t>
  </si>
  <si>
    <t>体现工会会员认可程度</t>
  </si>
  <si>
    <t>工会影响力</t>
  </si>
  <si>
    <t>体现工会影响力</t>
  </si>
  <si>
    <t>会员满意度</t>
  </si>
  <si>
    <t>"反映工会会员对工会活动开展的满意度。
参训人员满意度=（对培训整体满意的参训人数/参训总人数）*100%"</t>
  </si>
  <si>
    <t>对符合条件的22名村委会干部按书记主任“一肩挑”为696元/月、副职为600元/月，发放村委会干部绩效共计163008元。1</t>
  </si>
  <si>
    <t>涉及村委会干部</t>
  </si>
  <si>
    <t>体现村委会干部绩效</t>
  </si>
  <si>
    <t>体现质量达标</t>
  </si>
  <si>
    <t>体现完成时效</t>
  </si>
  <si>
    <t>保障村委会工作正常运转</t>
  </si>
  <si>
    <t>涉及保障村委会工作正常运转</t>
  </si>
  <si>
    <t>体现服务群众满意度</t>
  </si>
  <si>
    <t>从根本上消除地质灾害对32户116名群众的威胁，实现“搬得出、稳得住、能融入、逐步能致富”的目标</t>
  </si>
  <si>
    <t>完成紧急搬迁户数</t>
  </si>
  <si>
    <t>户</t>
  </si>
  <si>
    <t>附件1：项目分类表、绩效目标表（瑞丽市户育乡弄贤村德昂村民小组地质灾害避险搬迁项目）</t>
  </si>
  <si>
    <t>安置房验收合格率</t>
  </si>
  <si>
    <t>资金拨付及时率</t>
  </si>
  <si>
    <t>98</t>
  </si>
  <si>
    <t>保障搬迁群众生命财产安全</t>
  </si>
  <si>
    <t>完全保障</t>
  </si>
  <si>
    <t>隐患点生态修复面积</t>
  </si>
  <si>
    <t>亩</t>
  </si>
  <si>
    <t xml:space="preserve">搬迁群众就业稳定率 </t>
  </si>
  <si>
    <t>村民满意度</t>
  </si>
  <si>
    <t>严格按照规定，坚持加强党的领导、充分发扬民主、严格依章办事，好字优先，干字当头，在集中广大党员群众意志的基础上，选出素质优良、机构合理、群众公认的新一届村“两委”干部。</t>
  </si>
  <si>
    <t>附件2：瑞丽市户育乡人民政府2026年村级换届工作经费项目预算方案</t>
  </si>
  <si>
    <t>48000</t>
  </si>
  <si>
    <t>地质灾害补助资金。</t>
  </si>
  <si>
    <t>受灾群体</t>
  </si>
  <si>
    <t>绩效目标表</t>
  </si>
  <si>
    <t>社会稳定</t>
  </si>
  <si>
    <t>受灾群众满意度</t>
  </si>
  <si>
    <t>对符合条件的22名村委会干部发放岗位补贴，补贴标准按书记主任“一肩挑人员”人员为2784元/月、副职为2400元/月执行，共计594432元。加村两委65328，共计689720元。1</t>
  </si>
  <si>
    <t>体现质量达标率</t>
  </si>
  <si>
    <t>完成年限</t>
  </si>
  <si>
    <t>体现完成实效</t>
  </si>
  <si>
    <t>体现村委会工作正常运转</t>
  </si>
  <si>
    <t>2026年内完成紧急搬迁10户27人，落实安置点“三通一平”等基础设施建设，保障群众生命财产安全，改善生产</t>
  </si>
  <si>
    <t>完成紧急搬迁人数</t>
  </si>
  <si>
    <t>27</t>
  </si>
  <si>
    <t>安置点土地平整面积</t>
  </si>
  <si>
    <t>补偿资金发放准确率</t>
  </si>
  <si>
    <t>地质灾害隐患点消除率</t>
  </si>
  <si>
    <t xml:space="preserve"> 带动本地建筑、材料等产业发展</t>
  </si>
  <si>
    <t>显著提升</t>
  </si>
  <si>
    <t>减少因灾经济损失</t>
  </si>
  <si>
    <t>5000000</t>
  </si>
  <si>
    <t>元/年</t>
  </si>
  <si>
    <t>改善搬迁群众居住条件</t>
  </si>
  <si>
    <t>显著改善</t>
  </si>
  <si>
    <t>群众安置满意率</t>
  </si>
  <si>
    <t xml:space="preserve"> 减少地质灾害对生态环境破坏</t>
  </si>
  <si>
    <t>显著降低</t>
  </si>
  <si>
    <t xml:space="preserve"> 安置区基础设施使用年限</t>
  </si>
  <si>
    <t>后续产业扶持覆盖率</t>
  </si>
  <si>
    <t>80</t>
  </si>
  <si>
    <t>单位搬迁成本</t>
  </si>
  <si>
    <t>20000000</t>
  </si>
  <si>
    <t>根据《关于建立健全村干部岗位补贴长效机制的意见》（瑞组字〔2019〕18号）文件精神，对4个村委会28名村委会干部发放保险，标准按1990/人执行，共计55720元。1</t>
  </si>
  <si>
    <t>28</t>
  </si>
  <si>
    <t>完成实效</t>
  </si>
  <si>
    <t>体现保障村委会工作正常运转</t>
  </si>
  <si>
    <t xml:space="preserve"> 目标1：保障为民服务中心工作正常运转
 目标2：提升为民办事效率
 </t>
  </si>
  <si>
    <t>为民服务站工作经费（项目分类、绩效目标表）</t>
  </si>
  <si>
    <t>顺利推进各乡镇、农场妇联各项工作，全面推进组织建设、妇女维权、家庭教育和妇女发展工作，把妇联组织建设成为党开展妇女工作的坚强阵地、深受广大妇女信赖和热爱的温暖之家、促进户育乡妇联工作，</t>
  </si>
  <si>
    <t>开展活动次数</t>
  </si>
  <si>
    <t>人次</t>
  </si>
  <si>
    <t>绩效目标表 街道、乡镇、农场妇联工作经费</t>
  </si>
  <si>
    <t>政策知晓率</t>
  </si>
  <si>
    <t>妇女儿童满意度</t>
  </si>
  <si>
    <t>工作经费</t>
  </si>
  <si>
    <t>是否用于妇联工作</t>
  </si>
  <si>
    <t>一、边境地区的安全稳定是国家整体安全的重要组成部分。近年来，随着边境地区经济社会的发展和外部环境的变化，边境防控面临更加复杂和严峻的挑战。为了有效应对这些挑战，构建边境立体化防控体系显得尤为重要。
二、边境立体化防控是指以边境地区为中心，通过全方位、多层次、多领域的手段和措施，实现对边境地区的全程、全方位监测、管理和控制。这一体系的重要意义在于：
1.有效控制边境安全风险，遏制违法犯罪活动；
2.维护国家安全和社会稳定，保障人民安居乐；
3.促进边境地区经济社会发展，提升国家整体竞争力。
三、边境立体化防控体系主要由人防、物防、技防三个层面构成，各层面相互支持、相互补充，共同发挥作用。
1.人防：包括边境地区的警务人员、护边员、志愿者等人力资源。通过巡逻、值守等方式，对边境地区进行实时监测和防控，及时发现和处置潜在的安全风险；
2.物防：主要指边境地区的物理屏障和设施，如边境检查站、铁丝网、监控摄像头等。这些设施可以有效阻止非法越境行为，减少边境地区的安全隐患；
3.技防：利用现代科技手段，如无人机巡查、大数据分析、人工智能等，对边境地区进行智能化监测和管理。技防手段可以实现对边境地区的全天候、全方位监控，提高防控效率和准确性。
四、为了进一步加强边境立体化防控体系建设，采取以下措施：
1.加强针对性，扩大边境地区人防力量。通过培训联防员等人力资源，提高边境地区的防控能力；
2.完善物防体系建设。加强边境检查站、铁丝网等物理屏障的建设和维护，提高边境地区的防御能力；
3.提高技术，打造智慧边境。利用现代科技手段，如无人机巡查、大数据分析等，实现对边境地区的智能化监测和管理；
4.关注民生，提高群众参与联防积极性。通过宣传和教育等方式，提高边境地区居民的安全意识和参与联防的积极性；
5.多部门协同配合，拓展边境管理工作的深度。加强联防所、公安、边防、海关等部门的协同配合，形成合力，共同维护边境地区的安全稳定；
五、边境立体化防控体系是维护国家安全和社会稳定的重要保障。通过加强人防、物防、技防等层面的建设和完善，以及财政保障所需的运维经费，我们可以不断提升边境地区的安全水平，为经济社会发展提供有力支撑。</t>
  </si>
  <si>
    <t>指挥中心</t>
  </si>
  <si>
    <t>2026年边境立体化防控路灯、小技防电费及运维经费项目实施方案</t>
  </si>
  <si>
    <t>联防所</t>
  </si>
  <si>
    <t>机动所</t>
  </si>
  <si>
    <t>联防员</t>
  </si>
  <si>
    <t>户育乡铁丝网（板）</t>
  </si>
  <si>
    <t>35.27</t>
  </si>
  <si>
    <t>千米</t>
  </si>
  <si>
    <t>审计质量达标率</t>
  </si>
  <si>
    <t>工作及时完成率</t>
  </si>
  <si>
    <t>提高户育乡联防所工作能力</t>
  </si>
  <si>
    <t>营造良好的社会满意度</t>
  </si>
  <si>
    <t>立边境体化防控路灯、小技防电费</t>
  </si>
  <si>
    <t>2026边境立体化防控路灯、小技防电费及运维经费</t>
  </si>
  <si>
    <t>边境立体化防控运维经费</t>
  </si>
  <si>
    <t>40.2189</t>
  </si>
  <si>
    <t>高标准、严要求开好党代会年会。</t>
  </si>
  <si>
    <t>党员代表数</t>
  </si>
  <si>
    <t>涉及党员代表数</t>
  </si>
  <si>
    <t>会期</t>
  </si>
  <si>
    <t>天</t>
  </si>
  <si>
    <t>涉及会期</t>
  </si>
  <si>
    <t>提升党代会年会质量</t>
  </si>
  <si>
    <t>涉及党代会年会质量</t>
  </si>
  <si>
    <t>党代表满意度</t>
  </si>
  <si>
    <t>党代表满意</t>
  </si>
  <si>
    <t>经济成本正确</t>
  </si>
  <si>
    <t>2026年年度目标；进一步保障联防所正常运转。</t>
  </si>
  <si>
    <t>公职联防员</t>
  </si>
  <si>
    <t>2026年联防所公职、专职联防员保障
经费实施方案</t>
  </si>
  <si>
    <t>专职联防员</t>
  </si>
  <si>
    <t>55</t>
  </si>
  <si>
    <t>提高户育乡工作能力</t>
  </si>
  <si>
    <t>提高区域内综合治理能力</t>
  </si>
  <si>
    <t>营造良好的满意度</t>
  </si>
  <si>
    <t>1：公职联防员服装、装备经费</t>
  </si>
  <si>
    <t>1.44</t>
  </si>
  <si>
    <t>项目分类表、绩效目标表（联防所公职、专职联防员保障经费）</t>
  </si>
  <si>
    <t>2：专职联防员服装、装备经费</t>
  </si>
  <si>
    <t>9.9</t>
  </si>
  <si>
    <t>顺利推进村委会、社区妇联各项工作，全面推进组织建设、妇女维权、家庭教育和妇女发展工作，把妇联组织建设成为党开展妇女工作的坚强阵地、深受广大妇女信赖和热爱的温暖之家，保障工作正常运行。</t>
  </si>
  <si>
    <t>涉及村妇联</t>
  </si>
  <si>
    <t>绩效目标表 村、社区妇联工作经费</t>
  </si>
  <si>
    <t>妇女儿童政策知晓率</t>
  </si>
  <si>
    <t>保障2026年联防所正常运转。</t>
  </si>
  <si>
    <t>一级所</t>
  </si>
  <si>
    <t>对边境立体化防控体系物防设施项目（市级配套）进行维护与运行。</t>
  </si>
  <si>
    <t>二级所</t>
  </si>
  <si>
    <t>三级所</t>
  </si>
  <si>
    <t xml:space="preserve">2026年边境立体化防控体系物防设施运维经费市级配套资金
</t>
  </si>
  <si>
    <t>边境铁丝网经费</t>
  </si>
  <si>
    <t>2.073876</t>
  </si>
  <si>
    <t xml:space="preserve">2026年边境立体化防控体系物防设施运维经费市级配套资金 </t>
  </si>
  <si>
    <t>抵边联防所维护资金经费</t>
  </si>
  <si>
    <t>0.4998</t>
  </si>
  <si>
    <t>2026边境立体化防控体系物防设施运维经费市级配套资金</t>
  </si>
  <si>
    <t>联防所公杂费</t>
  </si>
  <si>
    <t>1.1907</t>
  </si>
  <si>
    <t>联防所电费</t>
  </si>
  <si>
    <t>0.7623</t>
  </si>
  <si>
    <t>加强和改进新形势下党的基层和组织建设，进一步深化“边疆党建长廊”建设的工作目标</t>
  </si>
  <si>
    <t>采购办公设备</t>
  </si>
  <si>
    <t>涉及采购办公设备</t>
  </si>
  <si>
    <t>购买办公用品</t>
  </si>
  <si>
    <t>涉及购买办公用品</t>
  </si>
  <si>
    <t>征订党报党刊</t>
  </si>
  <si>
    <t>本</t>
  </si>
  <si>
    <t>涉及征订党报党刊</t>
  </si>
  <si>
    <t>促进户育乡经济社会发展</t>
  </si>
  <si>
    <t>涉及群众满意度</t>
  </si>
  <si>
    <t>通过本项目保障了代表活动的效果，熟悉基层情况、了解群众呼声，进一步推动人大工作。
为了保证人大代表履职能力，定期不定期组织开展人大代表活动十分必要，保障代表权力</t>
  </si>
  <si>
    <t>开展代表活动次数</t>
  </si>
  <si>
    <t>指标涉及开展代表活动次数</t>
  </si>
  <si>
    <t>按时拨付经费</t>
  </si>
  <si>
    <t>50000</t>
  </si>
  <si>
    <t>按时完成代表活动</t>
  </si>
  <si>
    <t>对辖区内调研事项更加了解</t>
  </si>
  <si>
    <t>指标涉及检查（核查）结果公开率</t>
  </si>
  <si>
    <t>党员群众是否满意</t>
  </si>
  <si>
    <t>代表活动经费</t>
  </si>
  <si>
    <t>按时组织活动</t>
  </si>
  <si>
    <t>给予符合供养条件的8名遗属发放增资及本年度遗属补助57148.44元，</t>
  </si>
  <si>
    <t>户育乡遗嘱补助经费发放</t>
  </si>
  <si>
    <t>指标数量</t>
  </si>
  <si>
    <t>是否完成发放</t>
  </si>
  <si>
    <t>关爱户育乡职工死亡后遗属</t>
  </si>
  <si>
    <t>基本生活得到保障</t>
  </si>
  <si>
    <t>指标涉及满意度</t>
  </si>
  <si>
    <t>户育乡遗属生活困难补助经费</t>
  </si>
  <si>
    <t>57148.44</t>
  </si>
  <si>
    <t>瑞丽市机关事业单位调整遗属困难生活补助标准审批名册及有关要求</t>
  </si>
  <si>
    <t>保障党校工作正常开展，推进党的事业高质量发展。</t>
  </si>
  <si>
    <t>培训场次</t>
  </si>
  <si>
    <t>涉及培训场次</t>
  </si>
  <si>
    <t>培训人数</t>
  </si>
  <si>
    <t>630</t>
  </si>
  <si>
    <t>涉及基础设施提升</t>
  </si>
  <si>
    <t>发挥党校阵地作用满意度</t>
  </si>
  <si>
    <t>涉及发挥党校阵地作用满意度</t>
  </si>
  <si>
    <t>建设和完善1个人大代表工作站、4个人大代表联络室基础设施和办公设备、用品采购、阵地建设</t>
  </si>
  <si>
    <t>建设和完善人大代表工作站</t>
  </si>
  <si>
    <t>5.00</t>
  </si>
  <si>
    <t>按照市人大建设标准要求</t>
  </si>
  <si>
    <t>人大代表活动阵地建设标准</t>
  </si>
  <si>
    <t>涉及云南省人大代表活动阵地建设基本标准</t>
  </si>
  <si>
    <t>人大代表平台建设</t>
  </si>
  <si>
    <t>良</t>
  </si>
  <si>
    <t>反应利用好人大代表活动阵地建设</t>
  </si>
  <si>
    <t>发挥代表建言献策监督作用</t>
  </si>
  <si>
    <t>提升</t>
  </si>
  <si>
    <t>反应提高政府发展建言献策、监督能力</t>
  </si>
  <si>
    <t>代表参政议政场所</t>
  </si>
  <si>
    <t>涉及代表参政议政场所</t>
  </si>
  <si>
    <t>涉及代表满意度</t>
  </si>
  <si>
    <t>2026年户育乡离退休干部党支部工作经费，用于“三会一课”以及外出学习参观产生的费用。</t>
  </si>
  <si>
    <t>开展党的常规工作和专题活动</t>
  </si>
  <si>
    <t>项</t>
  </si>
  <si>
    <t>涉及开展党的专题活动</t>
  </si>
  <si>
    <t>验收合格</t>
  </si>
  <si>
    <t>涉及验收合格</t>
  </si>
  <si>
    <t>涉及完成时限</t>
  </si>
  <si>
    <t>加强基层党建培训</t>
  </si>
  <si>
    <t>涉及加强基层党建培训</t>
  </si>
  <si>
    <t>基层党建持续发展</t>
  </si>
  <si>
    <t>涉及基层党建持续发展</t>
  </si>
  <si>
    <t>以保持和增强共青团组织政治性、先进性、群众性为基本要求，通过开展农村青年就业创业政策培训、职业技能培训、禁毒防艾知识培训等，进一步巩固乡镇团委组织、活跃基层工作力争服务农村青年工作项目覆盖所有乡镇团委。</t>
  </si>
  <si>
    <t>就业培训、青年活动</t>
  </si>
  <si>
    <t>指标涉及劳动力转移创业就业技能培训、农村青年文体活动场次</t>
  </si>
  <si>
    <t>农村青年自主发展产业能力</t>
  </si>
  <si>
    <t>指标农村青年自主发展产业能力</t>
  </si>
  <si>
    <t>指标涉及农村青年技能提升、劳动力转移</t>
  </si>
  <si>
    <t>参与疫情防控工作</t>
  </si>
  <si>
    <t>指标涉及参与疫情防控工作，为社会贡献</t>
  </si>
  <si>
    <t>组织、引导、服务、维护青年权益</t>
  </si>
  <si>
    <t>组织、引导、服务、维青年权益</t>
  </si>
  <si>
    <t>满意度</t>
  </si>
  <si>
    <t>为进一步开展号民兵整组工作，提高民兵综合素质，增强民兵国防意识。用于民兵工作。</t>
  </si>
  <si>
    <t xml:space="preserve">开展民兵整组训练次数			</t>
  </si>
  <si>
    <t>场次</t>
  </si>
  <si>
    <t>开展民兵整组培训工作</t>
  </si>
  <si>
    <t xml:space="preserve">民兵整组工作涉及村委会数			</t>
  </si>
  <si>
    <t>人/组</t>
  </si>
  <si>
    <t>配备民兵战备物资</t>
  </si>
  <si>
    <t>符合国家标准质量指标</t>
  </si>
  <si>
    <t>达到整组目的</t>
  </si>
  <si>
    <t>装备物资质量合格率</t>
  </si>
  <si>
    <t>战备物资</t>
  </si>
  <si>
    <t>提升户育乡民兵业务能力水平</t>
  </si>
  <si>
    <t>整组工作的社会效应</t>
  </si>
  <si>
    <t>参训人员满意度</t>
  </si>
  <si>
    <t>"反映参训人员对培训内容，讲师授课、课程设置和培训效果等满意度。
参训人员满意度=（对培训整体满意的参训人数/参训总人数）X100%"
"反映参训人员对培训内容，讲师授课、课程设置和培训效果等满意度。
参训人员满意度=（对培训整体满意的参训人数/参训</t>
  </si>
  <si>
    <t>根据乡人代会上代表所提建议案情况，选出确切需要解决的难点、热点问题，通过实地查看论证，经镇人大主席团会研究决定，进行合理分配，切实发挥人大建议案办理资金的作用，充分发挥人大职能。</t>
  </si>
  <si>
    <t>建议案办理</t>
  </si>
  <si>
    <t>涉及建议案办理</t>
  </si>
  <si>
    <t>列入建议案经费的建议案办结率</t>
  </si>
  <si>
    <t>涉及列入建议案经费的建议案办结率</t>
  </si>
  <si>
    <t>带动投入地区经济发展</t>
  </si>
  <si>
    <t>涉及带动投入地区经济发展</t>
  </si>
  <si>
    <t>目标：加强委员队伍建设，夯实政协履职保障。</t>
  </si>
  <si>
    <t>用于办公用品</t>
  </si>
  <si>
    <t>保障政协联络工作顺利开展</t>
  </si>
  <si>
    <t>涉及社会效益</t>
  </si>
  <si>
    <t>涉及满意度</t>
  </si>
  <si>
    <t>保障2026年党建工作正常开展。</t>
  </si>
  <si>
    <t>涉及村民小组党支部</t>
  </si>
  <si>
    <t>有30个村民小组党支部</t>
  </si>
  <si>
    <t>保障村民小组党建工作</t>
  </si>
  <si>
    <t>党员群众满意</t>
  </si>
  <si>
    <t>目标1：户育乡在管用好原有资源的基础上，持续强化意识形态宣传内容、优化意识形态场地设置。
目标2：达到充分发挥户育乡作为文化建设主力军的作用，充分开展意识形态宣传活动。             
目标3：推进党的新闻事业健康发展，巩固党报党刊在意识形态领域的主导地位。</t>
  </si>
  <si>
    <t>制作意识形态宣传展板</t>
  </si>
  <si>
    <t>多形式开展新时代文明实践活动</t>
  </si>
  <si>
    <t>多形式组织开展新时代文明实践活动</t>
  </si>
  <si>
    <t>组织道德讲堂</t>
  </si>
  <si>
    <t>组织理论宣传</t>
  </si>
  <si>
    <t>宣传资料、材料印制</t>
  </si>
  <si>
    <t>份</t>
  </si>
  <si>
    <t>爱国主义教育活动经费</t>
  </si>
  <si>
    <t>党报党刊征订</t>
  </si>
  <si>
    <t>42676</t>
  </si>
  <si>
    <t>经费到账后1个月内完成制作</t>
  </si>
  <si>
    <t>经费到账后根据情况适时组织开展</t>
  </si>
  <si>
    <t>提高思想认识</t>
  </si>
  <si>
    <t>推动农村精神文明建设</t>
  </si>
  <si>
    <t>巩固党报党刊意识形态主导地位</t>
  </si>
  <si>
    <t>推进党的新闻事业健康发展，巩固党报党刊在意识形态领域的主导地位</t>
  </si>
  <si>
    <t>工作人员满意度</t>
  </si>
  <si>
    <t>制作宣传资料、材料制作成本</t>
  </si>
  <si>
    <t>500</t>
  </si>
  <si>
    <t>意识形态工作专项经费绩效目标表</t>
  </si>
  <si>
    <t>组织开展新时代文明实践活动经费</t>
  </si>
  <si>
    <t>700</t>
  </si>
  <si>
    <t>800</t>
  </si>
  <si>
    <t>通过广泛开展爱国卫生运动，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</si>
  <si>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开展健康教育宣传</t>
  </si>
  <si>
    <t>开展健康教育宣传，制作宣传栏、布标</t>
  </si>
  <si>
    <t>开展防治工作</t>
  </si>
  <si>
    <t>全乡范围覆盖</t>
  </si>
  <si>
    <t>全乡范围</t>
  </si>
  <si>
    <t>使环境卫生条件明显改善</t>
  </si>
  <si>
    <t>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</si>
  <si>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广大群众满意</t>
  </si>
  <si>
    <t>预算06表</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</si>
  <si>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</si>
  <si>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</si>
  <si>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</si>
  <si>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</si>
  <si>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</si>
  <si>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</si>
  <si>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</si>
  <si>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</si>
  <si>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</si>
  <si>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</si>
  <si>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</si>
  <si>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</si>
  <si>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</si>
  <si>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</si>
  <si>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人大活动阵地建设购置LED屏</t>
  </si>
  <si>
    <t>LED显示屏</t>
  </si>
  <si>
    <t>市级党建经费采购笔记本电脑</t>
  </si>
  <si>
    <t>便携式计算机</t>
  </si>
  <si>
    <t>市级党建经费采购A4纸</t>
  </si>
  <si>
    <t>复印纸</t>
  </si>
  <si>
    <t>市级党建经费购买碎纸机</t>
  </si>
  <si>
    <t>碎纸机</t>
  </si>
  <si>
    <t>采购笔记本</t>
  </si>
  <si>
    <t>采购A4纸</t>
  </si>
  <si>
    <t>采购桌椅</t>
  </si>
  <si>
    <t>其他台、桌类</t>
  </si>
  <si>
    <t>采购碎纸机</t>
  </si>
  <si>
    <t>采购台式电脑</t>
  </si>
  <si>
    <t>台式计算机</t>
  </si>
  <si>
    <t>采购投影仪</t>
  </si>
  <si>
    <t>投影仪</t>
  </si>
  <si>
    <t>采购档案柜</t>
  </si>
  <si>
    <t>文件柜</t>
  </si>
  <si>
    <t>采购办公椅（曼朵、第四）</t>
  </si>
  <si>
    <t>办公椅</t>
  </si>
  <si>
    <t>采购办公桌(芒冒）</t>
  </si>
  <si>
    <t>办公桌</t>
  </si>
  <si>
    <t>采购办公桌（达结坝）</t>
  </si>
  <si>
    <t>采购办公桌（芒海）</t>
  </si>
  <si>
    <t>采购会议桌（曼朵、第四）</t>
  </si>
  <si>
    <t>会议桌</t>
  </si>
  <si>
    <t>采购会议桌（内朵）</t>
  </si>
  <si>
    <t>采购会议桌（围角）</t>
  </si>
  <si>
    <t>雷弄村购买打印机</t>
  </si>
  <si>
    <t>打印机</t>
  </si>
  <si>
    <t>班岭村购买电脑</t>
  </si>
  <si>
    <t>计算机</t>
  </si>
  <si>
    <t>雷弄村购买电脑</t>
  </si>
  <si>
    <t>弄贤村采购笔记本电脑</t>
  </si>
  <si>
    <t>公车运行维护费</t>
  </si>
  <si>
    <t>服务</t>
  </si>
  <si>
    <t>农业普查经费采购</t>
  </si>
  <si>
    <t>村为民服务工作站采购电脑</t>
  </si>
  <si>
    <t>驻村工作队采购A4纸</t>
  </si>
  <si>
    <t>预算08表</t>
  </si>
  <si>
    <t>政府购买服务项目</t>
  </si>
  <si>
    <t>政府购买服务目录</t>
  </si>
  <si>
    <t>C23120301</t>
  </si>
  <si>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</si>
  <si>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</si>
  <si>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</si>
  <si>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</si>
  <si>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</si>
  <si>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</si>
  <si>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</si>
  <si>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</si>
  <si>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</si>
  <si>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</si>
  <si>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</si>
  <si>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</si>
  <si>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</si>
  <si>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</si>
  <si>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</si>
  <si>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</si>
  <si>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</si>
  <si>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</si>
  <si>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</si>
  <si>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</si>
  <si>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</si>
  <si>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</si>
  <si>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</si>
  <si>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</si>
  <si>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2026年德宏州瑞丽市户育乡弄贤行政村农村公益事业财政奖补项目（激励）经费</t>
  </si>
  <si>
    <t>预算12表</t>
  </si>
  <si>
    <t>项目级次</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</si>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</sst>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43">
    <font>
      <sz val="11"/>
      <color theme="1"/>
      <name val="宋体"/>
      <charset val="134"/>
      <scheme val="minor"/>
    </font>
    <font>
      <sz val="11"/>
      <color rgb="FF000000"/>
      <name val="Calibri"/>
      <charset val="134"/>
    </font>
    <font>
      <sz val="9"/>
      <name val="Calibri"/>
      <charset val="134"/>
    </font>
    <font>
      <sz val="10"/>
      <color rgb="FF000000"/>
      <name val="Calibri"/>
      <charset val="134"/>
    </font>
    <font>
      <b/>
      <sz val="23"/>
      <color rgb="FF000000"/>
      <name val="Calibri"/>
      <charset val="134"/>
    </font>
    <font>
      <sz val="9"/>
      <color rgb="FF000000"/>
      <name val="Calibri"/>
      <charset val="134"/>
    </font>
    <font>
      <sz val="9"/>
      <name val="宋体"/>
      <charset val="134"/>
    </font>
    <font>
      <sz val="10"/>
      <name val="宋体"/>
      <charset val="134"/>
    </font>
    <font>
      <b/>
      <sz val="22"/>
      <color rgb="FF000000"/>
      <name val="Calibri"/>
      <charset val="134"/>
    </font>
    <font>
      <sz val="11"/>
      <color rgb="FF000000"/>
      <name val="宋体"/>
      <charset val="134"/>
    </font>
    <font>
      <sz val="10"/>
      <color rgb="FFFFFFFF"/>
      <name val="Calibri"/>
      <charset val="134"/>
    </font>
    <font>
      <b/>
      <sz val="21"/>
      <color rgb="FF000000"/>
      <name val="Calibri"/>
      <charset val="134"/>
    </font>
    <font>
      <sz val="10.5"/>
      <color rgb="FF000000"/>
      <name val="Calibri"/>
      <charset val="134"/>
    </font>
    <font>
      <sz val="10.5"/>
      <color rgb="FFFFFFFF"/>
      <name val="Calibri"/>
      <charset val="134"/>
    </font>
    <font>
      <sz val="9"/>
      <color rgb="FF000000"/>
      <name val="宋体"/>
      <charset val="134"/>
    </font>
    <font>
      <b/>
      <sz val="20"/>
      <color rgb="FF000000"/>
      <name val="宋体"/>
      <charset val="134"/>
    </font>
    <font>
      <b/>
      <sz val="20"/>
      <color rgb="FF000000"/>
      <name val="Calibri"/>
      <charset val="134"/>
    </font>
    <font>
      <b/>
      <sz val="18"/>
      <name val="Calibri"/>
      <charset val="134"/>
    </font>
    <font>
      <sz val="12"/>
      <color rgb="FF000000"/>
      <name val="Calibri"/>
      <charset val="134"/>
    </font>
    <font>
      <sz val="10"/>
      <color rgb="FF000000"/>
      <name val="宋体"/>
      <charset val="134"/>
    </font>
    <font>
      <b/>
      <sz val="11"/>
      <color rgb="FF000000"/>
      <name val="Calibri"/>
      <charset val="134"/>
    </font>
    <font>
      <b/>
      <sz val="10"/>
      <color rgb="FF000000"/>
      <name val="Calibri"/>
      <charset val="134"/>
    </font>
    <font>
      <b/>
      <sz val="23"/>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6" fillId="0" borderId="7">
      <alignment horizontal="right" vertical="center"/>
    </xf>
    <xf numFmtId="49" fontId="6" fillId="0" borderId="7">
      <alignment horizontal="left" vertical="center" wrapText="1"/>
    </xf>
    <xf numFmtId="0" fontId="42" fillId="0" borderId="0">
      <alignment vertical="top"/>
      <protection locked="0"/>
    </xf>
  </cellStyleXfs>
  <cellXfs count="170">
    <xf numFmtId="0" fontId="0" fillId="0" borderId="0" xfId="0">
      <alignment vertical="center"/>
    </xf>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6" fontId="6" fillId="0" borderId="7" xfId="49" applyProtection="1">
      <alignment horizontal="right" vertical="center"/>
      <protection locked="0"/>
    </xf>
    <xf numFmtId="0" fontId="3" fillId="0" borderId="7" xfId="0" applyFont="1" applyFill="1" applyBorder="1" applyAlignment="1"/>
    <xf numFmtId="49" fontId="6" fillId="0" borderId="7" xfId="50"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3" fillId="0" borderId="0" xfId="0" applyFont="1" applyFill="1" applyBorder="1" applyAlignment="1" applyProtection="1">
      <alignment horizontal="right"/>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7" fillId="0" borderId="0" xfId="51" applyFont="1" applyFill="1" applyBorder="1" applyAlignment="1" applyProtection="1"/>
    <xf numFmtId="0" fontId="5"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8"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9" fillId="0" borderId="0" xfId="0" applyFont="1" applyFill="1" applyBorder="1" applyAlignment="1">
      <alignment vertical="top"/>
    </xf>
    <xf numFmtId="0" fontId="4" fillId="0" borderId="0" xfId="0" applyFont="1" applyFill="1" applyBorder="1" applyAlignment="1" applyProtection="1">
      <alignment horizontal="center" vertical="center"/>
      <protection locked="0"/>
    </xf>
    <xf numFmtId="0" fontId="1" fillId="0" borderId="0" xfId="0" applyFont="1" applyFill="1" applyBorder="1" applyAlignment="1">
      <alignment horizontal="right"/>
    </xf>
    <xf numFmtId="0" fontId="5" fillId="0" borderId="0" xfId="0" applyFont="1" applyFill="1" applyBorder="1" applyAlignment="1">
      <alignment horizontal="left" vertical="center" wrapText="1"/>
    </xf>
    <xf numFmtId="0" fontId="1" fillId="0" borderId="0" xfId="0" applyFont="1" applyFill="1" applyBorder="1" applyAlignment="1">
      <alignment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0" fontId="3" fillId="0" borderId="0" xfId="0" applyFont="1" applyFill="1" applyBorder="1" applyAlignment="1">
      <alignment vertical="top"/>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5"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 fillId="0" borderId="7" xfId="0" applyFont="1" applyFill="1" applyBorder="1" applyAlignment="1">
      <alignment vertical="center"/>
    </xf>
    <xf numFmtId="0" fontId="1" fillId="0" borderId="1" xfId="0" applyFont="1" applyFill="1" applyBorder="1" applyAlignment="1">
      <alignment vertical="center" wrapText="1"/>
    </xf>
    <xf numFmtId="176" fontId="6" fillId="0" borderId="1" xfId="49" applyBorder="1" applyProtection="1">
      <alignment horizontal="right" vertical="center"/>
      <protection locked="0"/>
    </xf>
    <xf numFmtId="0" fontId="1" fillId="0" borderId="9" xfId="0" applyFont="1" applyFill="1" applyBorder="1" applyAlignment="1">
      <alignment horizontal="center" vertical="center"/>
    </xf>
    <xf numFmtId="0" fontId="1" fillId="0" borderId="9" xfId="0" applyFont="1" applyFill="1" applyBorder="1" applyAlignment="1">
      <alignment vertical="center"/>
    </xf>
    <xf numFmtId="176" fontId="6" fillId="0" borderId="4" xfId="49" applyBorder="1" applyProtection="1">
      <alignment horizontal="right" vertical="center"/>
      <protection locked="0"/>
    </xf>
    <xf numFmtId="176" fontId="6" fillId="0" borderId="2" xfId="49" applyBorder="1" applyProtection="1">
      <alignment horizontal="right" vertical="center"/>
      <protection locked="0"/>
    </xf>
    <xf numFmtId="176" fontId="6" fillId="0" borderId="9" xfId="49" applyBorder="1" applyProtection="1">
      <alignment horizontal="right" vertical="center"/>
      <protection locked="0"/>
    </xf>
    <xf numFmtId="0" fontId="9" fillId="0" borderId="0" xfId="0" applyFont="1" applyFill="1" applyAlignment="1">
      <alignment horizontal="left" vertical="top"/>
    </xf>
    <xf numFmtId="0" fontId="1" fillId="0" borderId="0" xfId="0" applyFont="1" applyFill="1" applyAlignment="1">
      <alignment horizontal="left" vertical="top"/>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protection locked="0"/>
    </xf>
    <xf numFmtId="0" fontId="5" fillId="0" borderId="0" xfId="0" applyFont="1" applyFill="1" applyBorder="1" applyAlignment="1">
      <alignment horizontal="right"/>
    </xf>
    <xf numFmtId="0" fontId="1" fillId="0" borderId="10" xfId="0" applyFont="1" applyFill="1" applyBorder="1" applyAlignment="1">
      <alignment horizontal="center" vertical="center" wrapTex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lignment horizontal="center" vertical="center" wrapText="1"/>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lignment horizontal="center" vertical="center" wrapText="1"/>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wrapText="1"/>
    </xf>
    <xf numFmtId="0" fontId="1" fillId="0" borderId="8"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xf>
    <xf numFmtId="0" fontId="1" fillId="0" borderId="8" xfId="0" applyFont="1" applyFill="1" applyBorder="1" applyAlignment="1" applyProtection="1">
      <alignment horizontal="center" vertical="center"/>
      <protection locked="0"/>
    </xf>
    <xf numFmtId="0" fontId="5" fillId="0" borderId="8" xfId="0" applyFont="1" applyFill="1" applyBorder="1" applyAlignment="1">
      <alignment horizontal="left" vertical="center"/>
    </xf>
    <xf numFmtId="0" fontId="5" fillId="0" borderId="8" xfId="0" applyFont="1" applyFill="1" applyBorder="1" applyAlignment="1">
      <alignment horizontal="right" vertical="center"/>
    </xf>
    <xf numFmtId="0" fontId="5" fillId="0" borderId="6" xfId="0" applyFont="1" applyFill="1" applyBorder="1" applyAlignment="1">
      <alignment horizontal="left" vertical="center" wrapText="1" indent="2"/>
    </xf>
    <xf numFmtId="0" fontId="5" fillId="0" borderId="13" xfId="0" applyFont="1" applyFill="1" applyBorder="1" applyAlignment="1">
      <alignment horizontal="center" vertical="center"/>
    </xf>
    <xf numFmtId="0" fontId="5" fillId="0" borderId="12" xfId="0" applyFont="1" applyFill="1" applyBorder="1" applyAlignment="1">
      <alignment horizontal="lef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Alignment="1" applyProtection="1">
      <protection locked="0"/>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2"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0" fontId="5" fillId="0" borderId="7" xfId="0" applyFont="1" applyFill="1" applyBorder="1" applyAlignment="1" applyProtection="1">
      <alignment horizontal="left" vertical="center" wrapText="1" indent="1"/>
      <protection locked="0"/>
    </xf>
    <xf numFmtId="0" fontId="5" fillId="0" borderId="7" xfId="0" applyFont="1" applyFill="1" applyBorder="1" applyAlignment="1" applyProtection="1">
      <alignment horizontal="left" vertical="center" wrapText="1" indent="2"/>
      <protection locked="0"/>
    </xf>
    <xf numFmtId="49" fontId="14" fillId="0" borderId="0" xfId="50" applyFont="1" applyBorder="1">
      <alignment horizontal="left" vertical="center" wrapText="1"/>
    </xf>
    <xf numFmtId="49" fontId="14" fillId="0" borderId="0" xfId="50" applyFont="1" applyBorder="1" applyAlignment="1">
      <alignment horizontal="right" vertical="center" wrapText="1"/>
    </xf>
    <xf numFmtId="49" fontId="15" fillId="0" borderId="0" xfId="50" applyFont="1" applyBorder="1" applyAlignment="1">
      <alignment horizontal="center" vertical="center" wrapText="1"/>
    </xf>
    <xf numFmtId="49" fontId="14" fillId="0" borderId="7" xfId="50" applyFont="1" applyAlignment="1">
      <alignment horizontal="center" vertical="center" wrapText="1"/>
    </xf>
    <xf numFmtId="49" fontId="14" fillId="0" borderId="7" xfId="50" applyFont="1">
      <alignment horizontal="left" vertical="center" wrapText="1"/>
    </xf>
    <xf numFmtId="49" fontId="5"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6" fontId="14" fillId="0" borderId="7" xfId="49" applyFont="1">
      <alignment horizontal="right" vertical="center"/>
    </xf>
    <xf numFmtId="0" fontId="1"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7"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8"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4" fontId="18" fillId="0" borderId="7" xfId="0" applyNumberFormat="1" applyFont="1" applyFill="1" applyBorder="1" applyAlignment="1">
      <alignment vertical="center"/>
    </xf>
    <xf numFmtId="4" fontId="18" fillId="0" borderId="2" xfId="0" applyNumberFormat="1" applyFont="1" applyFill="1" applyBorder="1" applyAlignment="1">
      <alignment vertical="center"/>
    </xf>
    <xf numFmtId="49" fontId="16"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9" fillId="0" borderId="7" xfId="50" applyFont="1" applyAlignment="1">
      <alignment horizontal="center" vertical="center" wrapText="1"/>
    </xf>
    <xf numFmtId="49" fontId="19" fillId="0" borderId="7" xfId="50" applyFont="1">
      <alignment horizontal="left" vertical="center" wrapText="1"/>
    </xf>
    <xf numFmtId="176" fontId="19" fillId="0" borderId="7" xfId="49" applyFont="1">
      <alignment horizontal="right" vertical="center"/>
    </xf>
    <xf numFmtId="49" fontId="19" fillId="0" borderId="7" xfId="50" applyFont="1" applyAlignment="1">
      <alignment horizontal="left" vertical="center" wrapText="1" indent="1"/>
    </xf>
    <xf numFmtId="49" fontId="19" fillId="0" borderId="7" xfId="50" applyFont="1" applyAlignment="1">
      <alignment horizontal="left" vertical="center" wrapText="1" indent="2"/>
    </xf>
    <xf numFmtId="0" fontId="20"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6" fontId="2" fillId="0" borderId="7" xfId="0" applyNumberFormat="1" applyFont="1" applyFill="1" applyBorder="1" applyAlignment="1" applyProtection="1">
      <alignment horizontal="right" vertical="center"/>
      <protection locked="0"/>
    </xf>
    <xf numFmtId="0" fontId="21" fillId="0" borderId="7" xfId="0" applyFont="1" applyFill="1" applyBorder="1" applyAlignment="1">
      <alignment horizontal="center" vertical="center"/>
    </xf>
    <xf numFmtId="0" fontId="14" fillId="0" borderId="0" xfId="50" applyNumberFormat="1" applyFont="1" applyBorder="1" applyAlignment="1">
      <alignment horizontal="left" vertical="center"/>
    </xf>
    <xf numFmtId="0" fontId="22" fillId="0" borderId="0" xfId="50" applyNumberFormat="1" applyFont="1" applyBorder="1" applyAlignment="1">
      <alignment horizontal="center" vertical="center"/>
    </xf>
    <xf numFmtId="0" fontId="14" fillId="0" borderId="7" xfId="50" applyNumberFormat="1" applyFont="1" applyAlignment="1">
      <alignment horizontal="center" vertical="center" wrapText="1"/>
    </xf>
    <xf numFmtId="0" fontId="5" fillId="0" borderId="7" xfId="0" applyFont="1" applyFill="1" applyBorder="1" applyAlignment="1">
      <alignment horizontal="center" vertical="center"/>
    </xf>
    <xf numFmtId="0" fontId="14" fillId="0" borderId="7" xfId="50" applyNumberFormat="1" applyFont="1">
      <alignment horizontal="left" vertical="center" wrapText="1"/>
    </xf>
    <xf numFmtId="0" fontId="14" fillId="0" borderId="7" xfId="50" applyNumberFormat="1" applyFont="1" applyAlignment="1">
      <alignment horizontal="left" vertical="center" wrapText="1" indent="1"/>
    </xf>
    <xf numFmtId="0" fontId="14" fillId="0" borderId="7" xfId="50" applyNumberFormat="1" applyFont="1" applyAlignment="1">
      <alignment horizontal="left" vertical="center" wrapText="1" indent="2"/>
    </xf>
    <xf numFmtId="0" fontId="1" fillId="0" borderId="0" xfId="0" applyFont="1" applyFill="1" applyBorder="1" applyAlignment="1">
      <alignment vertical="center"/>
    </xf>
    <xf numFmtId="0" fontId="3" fillId="0" borderId="0" xfId="0" applyFont="1" applyFill="1" applyAlignment="1">
      <alignment horizontal="center"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8" fillId="0" borderId="0" xfId="0" applyFont="1" applyFill="1" applyBorder="1" applyAlignment="1">
      <alignment horizontal="center" vertical="center"/>
    </xf>
    <xf numFmtId="0" fontId="5" fillId="0" borderId="0" xfId="0" applyFont="1" applyFill="1" applyBorder="1" applyAlignment="1">
      <alignment horizontal="left" vertical="top"/>
    </xf>
    <xf numFmtId="176" fontId="5" fillId="0" borderId="7"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TextStyle"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topLeftCell="A18" workbookViewId="0">
      <selection activeCell="H13" sqref="H13"/>
    </sheetView>
  </sheetViews>
  <sheetFormatPr defaultColWidth="9" defaultRowHeight="15" customHeight="1" outlineLevelCol="3"/>
  <cols>
    <col min="1" max="4" width="29.1272727272727" style="1" customWidth="1"/>
    <col min="5" max="16384" width="9" style="1"/>
  </cols>
  <sheetData>
    <row r="1" s="1" customFormat="1" ht="18.75" customHeight="1" spans="1:4">
      <c r="D1" s="44" t="s">
        <v>0</v>
      </c>
    </row>
    <row r="2" s="1" customFormat="1" ht="42" customHeight="1" spans="1:4">
      <c r="A2" s="167" t="str">
        <f>"2026"&amp;"年财务收支预算总表"</f>
        <v>2026年财务收支预算总表</v>
      </c>
      <c r="B2" s="167"/>
      <c r="C2" s="167"/>
      <c r="D2" s="167"/>
    </row>
    <row r="3" s="1" customFormat="1" ht="18.75" customHeight="1" spans="1:4">
      <c r="A3" s="168" t="str">
        <f>"单位名称："&amp;"瑞丽市户育乡人民政府"</f>
        <v>单位名称：瑞丽市户育乡人民政府</v>
      </c>
      <c r="B3" s="168"/>
      <c r="D3" s="44" t="s">
        <v>1</v>
      </c>
    </row>
    <row r="4" s="1" customFormat="1" ht="18.75" customHeight="1" spans="1:4">
      <c r="A4" s="37" t="s">
        <v>2</v>
      </c>
      <c r="B4" s="37"/>
      <c r="C4" s="37" t="s">
        <v>3</v>
      </c>
      <c r="D4" s="37"/>
    </row>
    <row r="5" s="1" customFormat="1" ht="18.75" customHeight="1" spans="1:4">
      <c r="A5" s="37" t="s">
        <v>4</v>
      </c>
      <c r="B5" s="37" t="str">
        <f>"2026"&amp;"年预算金额"</f>
        <v>2026年预算金额</v>
      </c>
      <c r="C5" s="37" t="s">
        <v>5</v>
      </c>
      <c r="D5" s="37" t="str">
        <f>"2026"&amp;"年预算金额"</f>
        <v>2026年预算金额</v>
      </c>
    </row>
    <row r="6" s="1" customFormat="1" ht="18.75" customHeight="1" spans="1:4">
      <c r="A6" s="80" t="s">
        <v>6</v>
      </c>
      <c r="B6" s="169">
        <v>31281190.69</v>
      </c>
      <c r="C6" s="80" t="s">
        <v>7</v>
      </c>
      <c r="D6" s="169">
        <v>29366770.85</v>
      </c>
    </row>
    <row r="7" s="1" customFormat="1" ht="18.75" customHeight="1" spans="1:4">
      <c r="A7" s="80" t="s">
        <v>8</v>
      </c>
      <c r="B7" s="169">
        <v>10819532.52</v>
      </c>
      <c r="C7" s="80" t="s">
        <v>9</v>
      </c>
      <c r="D7" s="169"/>
    </row>
    <row r="8" s="1" customFormat="1" ht="18.75" customHeight="1" spans="1:4">
      <c r="A8" s="80" t="s">
        <v>10</v>
      </c>
      <c r="B8" s="169"/>
      <c r="C8" s="80" t="s">
        <v>11</v>
      </c>
      <c r="D8" s="169"/>
    </row>
    <row r="9" s="1" customFormat="1" ht="18.75" customHeight="1" spans="1:4">
      <c r="A9" s="80" t="s">
        <v>12</v>
      </c>
      <c r="B9" s="169"/>
      <c r="C9" s="80" t="s">
        <v>13</v>
      </c>
      <c r="D9" s="169"/>
    </row>
    <row r="10" s="1" customFormat="1" ht="18.75" customHeight="1" spans="1:4">
      <c r="A10" s="80" t="s">
        <v>14</v>
      </c>
      <c r="B10" s="169">
        <v>1000000</v>
      </c>
      <c r="C10" s="80" t="s">
        <v>15</v>
      </c>
      <c r="D10" s="169"/>
    </row>
    <row r="11" s="1" customFormat="1" ht="18.75" customHeight="1" spans="1:4">
      <c r="A11" s="80" t="s">
        <v>16</v>
      </c>
      <c r="B11" s="169"/>
      <c r="C11" s="80" t="s">
        <v>17</v>
      </c>
      <c r="D11" s="169"/>
    </row>
    <row r="12" s="1" customFormat="1" ht="18.75" customHeight="1" spans="1:4">
      <c r="A12" s="80" t="s">
        <v>18</v>
      </c>
      <c r="B12" s="169"/>
      <c r="C12" s="80" t="s">
        <v>19</v>
      </c>
      <c r="D12" s="169"/>
    </row>
    <row r="13" s="1" customFormat="1" ht="18.75" customHeight="1" spans="1:4">
      <c r="A13" s="80" t="s">
        <v>20</v>
      </c>
      <c r="B13" s="169"/>
      <c r="C13" s="80" t="s">
        <v>21</v>
      </c>
      <c r="D13" s="169">
        <v>1176670.24</v>
      </c>
    </row>
    <row r="14" s="1" customFormat="1" ht="18.75" customHeight="1" spans="1:4">
      <c r="A14" s="80" t="s">
        <v>22</v>
      </c>
      <c r="B14" s="169"/>
      <c r="C14" s="80" t="s">
        <v>23</v>
      </c>
      <c r="D14" s="169">
        <v>844061</v>
      </c>
    </row>
    <row r="15" s="1" customFormat="1" ht="18.75" customHeight="1" spans="1:4">
      <c r="A15" s="80" t="s">
        <v>24</v>
      </c>
      <c r="B15" s="169">
        <v>1000000</v>
      </c>
      <c r="C15" s="80" t="s">
        <v>25</v>
      </c>
      <c r="D15" s="169"/>
    </row>
    <row r="16" s="1" customFormat="1" ht="18.75" customHeight="1" spans="1:4">
      <c r="A16" s="80"/>
      <c r="B16" s="80"/>
      <c r="C16" s="80" t="s">
        <v>26</v>
      </c>
      <c r="D16" s="169">
        <v>10819532.52</v>
      </c>
    </row>
    <row r="17" s="1" customFormat="1" ht="18.75" customHeight="1" spans="1:4">
      <c r="A17" s="80"/>
      <c r="B17" s="80"/>
      <c r="C17" s="80" t="s">
        <v>27</v>
      </c>
      <c r="D17" s="169">
        <v>120000</v>
      </c>
    </row>
    <row r="18" s="1" customFormat="1" ht="18.75" customHeight="1" spans="1:4">
      <c r="A18" s="80"/>
      <c r="B18" s="80"/>
      <c r="C18" s="80" t="s">
        <v>28</v>
      </c>
      <c r="D18" s="169"/>
    </row>
    <row r="19" s="1" customFormat="1" ht="18.75" customHeight="1" spans="1:4">
      <c r="A19" s="80"/>
      <c r="B19" s="80"/>
      <c r="C19" s="80" t="s">
        <v>29</v>
      </c>
      <c r="D19" s="169"/>
    </row>
    <row r="20" s="1" customFormat="1" ht="18.75" customHeight="1" spans="1:4">
      <c r="A20" s="80"/>
      <c r="B20" s="80"/>
      <c r="C20" s="80" t="s">
        <v>30</v>
      </c>
      <c r="D20" s="169"/>
    </row>
    <row r="21" s="1" customFormat="1" ht="18.75" customHeight="1" spans="1:4">
      <c r="A21" s="80"/>
      <c r="B21" s="80"/>
      <c r="C21" s="80" t="s">
        <v>31</v>
      </c>
      <c r="D21" s="169"/>
    </row>
    <row r="22" s="1" customFormat="1" ht="18.75" customHeight="1" spans="1:4">
      <c r="A22" s="80"/>
      <c r="B22" s="80"/>
      <c r="C22" s="80" t="s">
        <v>32</v>
      </c>
      <c r="D22" s="169"/>
    </row>
    <row r="23" s="1" customFormat="1" ht="18.75" customHeight="1" spans="1:4">
      <c r="A23" s="80"/>
      <c r="B23" s="80"/>
      <c r="C23" s="80" t="s">
        <v>33</v>
      </c>
      <c r="D23" s="169"/>
    </row>
    <row r="24" s="1" customFormat="1" ht="18.75" customHeight="1" spans="1:4">
      <c r="A24" s="80"/>
      <c r="B24" s="80"/>
      <c r="C24" s="80" t="s">
        <v>34</v>
      </c>
      <c r="D24" s="169">
        <v>773688.6</v>
      </c>
    </row>
    <row r="25" s="1" customFormat="1" ht="18.75" customHeight="1" spans="1:4">
      <c r="A25" s="80"/>
      <c r="B25" s="80"/>
      <c r="C25" s="80" t="s">
        <v>35</v>
      </c>
      <c r="D25" s="169"/>
    </row>
    <row r="26" s="1" customFormat="1" ht="18.75" customHeight="1" spans="1:4">
      <c r="A26" s="80"/>
      <c r="B26" s="80"/>
      <c r="C26" s="80" t="s">
        <v>36</v>
      </c>
      <c r="D26" s="169"/>
    </row>
    <row r="27" s="1" customFormat="1" ht="18.75" customHeight="1" spans="1:4">
      <c r="A27" s="80"/>
      <c r="B27" s="80"/>
      <c r="C27" s="80" t="s">
        <v>37</v>
      </c>
      <c r="D27" s="169"/>
    </row>
    <row r="28" s="1" customFormat="1" ht="18.75" customHeight="1" spans="1:4">
      <c r="A28" s="80"/>
      <c r="B28" s="80"/>
      <c r="C28" s="80" t="s">
        <v>38</v>
      </c>
      <c r="D28" s="169"/>
    </row>
    <row r="29" s="1" customFormat="1" ht="18.75" customHeight="1" spans="1:4">
      <c r="A29" s="80"/>
      <c r="B29" s="80"/>
      <c r="C29" s="80" t="s">
        <v>39</v>
      </c>
      <c r="D29" s="169"/>
    </row>
    <row r="30" s="1" customFormat="1" ht="18.75" customHeight="1" spans="1:4">
      <c r="A30" s="80"/>
      <c r="B30" s="80"/>
      <c r="C30" s="80" t="s">
        <v>40</v>
      </c>
      <c r="D30" s="169"/>
    </row>
    <row r="31" s="1" customFormat="1" ht="18.75" customHeight="1" spans="1:4">
      <c r="A31" s="80"/>
      <c r="B31" s="80"/>
      <c r="C31" s="80" t="s">
        <v>41</v>
      </c>
      <c r="D31" s="169"/>
    </row>
    <row r="32" s="1" customFormat="1" ht="18.75" customHeight="1" spans="1:4">
      <c r="A32" s="80"/>
      <c r="B32" s="169"/>
      <c r="C32" s="80" t="s">
        <v>42</v>
      </c>
      <c r="D32" s="169"/>
    </row>
    <row r="33" s="1" customFormat="1" ht="18.75" customHeight="1" spans="1:4">
      <c r="A33" s="80" t="s">
        <v>43</v>
      </c>
      <c r="B33" s="169">
        <v>43100723.21</v>
      </c>
      <c r="C33" s="80" t="s">
        <v>44</v>
      </c>
      <c r="D33" s="169">
        <v>43100723.21</v>
      </c>
    </row>
    <row r="34" s="1" customFormat="1" ht="18.75" customHeight="1" spans="1:4">
      <c r="A34" s="80" t="s">
        <v>45</v>
      </c>
      <c r="B34" s="169"/>
      <c r="C34" s="80" t="s">
        <v>46</v>
      </c>
      <c r="D34" s="169"/>
    </row>
    <row r="35" s="1" customFormat="1" ht="18.75" customHeight="1" spans="1:4">
      <c r="A35" s="80" t="s">
        <v>47</v>
      </c>
      <c r="B35" s="169"/>
      <c r="C35" s="80" t="s">
        <v>47</v>
      </c>
      <c r="D35" s="169"/>
    </row>
    <row r="36" s="1" customFormat="1" ht="18.75" customHeight="1" spans="1:4">
      <c r="A36" s="80" t="s">
        <v>48</v>
      </c>
      <c r="B36" s="169"/>
      <c r="C36" s="80" t="s">
        <v>49</v>
      </c>
      <c r="D36" s="169"/>
    </row>
    <row r="37" s="1" customFormat="1" ht="18.75" customHeight="1" spans="1:4">
      <c r="A37" s="80" t="s">
        <v>50</v>
      </c>
      <c r="B37" s="169">
        <v>43100723.21</v>
      </c>
      <c r="C37" s="80" t="s">
        <v>51</v>
      </c>
      <c r="D37" s="169">
        <v>43100723.21</v>
      </c>
    </row>
  </sheetData>
  <mergeCells count="4">
    <mergeCell ref="A2:D2"/>
    <mergeCell ref="A3:B3"/>
    <mergeCell ref="A4:B4"/>
    <mergeCell ref="C4:D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17" sqref="D17"/>
    </sheetView>
  </sheetViews>
  <sheetFormatPr defaultColWidth="8" defaultRowHeight="14.25" customHeight="1" outlineLevelCol="5"/>
  <cols>
    <col min="1" max="6" width="21.3" style="1" customWidth="1"/>
    <col min="7" max="16384" width="8" style="1"/>
  </cols>
  <sheetData>
    <row r="1" s="1" customFormat="1" ht="12" customHeight="1" spans="1:6">
      <c r="A1" s="110">
        <v>1</v>
      </c>
      <c r="B1" s="111">
        <v>0</v>
      </c>
      <c r="C1" s="110">
        <v>1</v>
      </c>
      <c r="D1" s="76"/>
      <c r="E1" s="76"/>
      <c r="F1" s="92" t="s">
        <v>1039</v>
      </c>
    </row>
    <row r="2" s="1" customFormat="1" ht="26.25" customHeight="1" spans="1:6">
      <c r="A2" s="112" t="str">
        <f>"2026"&amp;"年部门政府性基金预算支出预算表"</f>
        <v>2026年部门政府性基金预算支出预算表</v>
      </c>
      <c r="B2" s="112"/>
      <c r="C2" s="113"/>
      <c r="D2" s="114"/>
      <c r="E2" s="114"/>
      <c r="F2" s="114"/>
    </row>
    <row r="3" s="1" customFormat="1" ht="13.5" customHeight="1" spans="1:6">
      <c r="A3" s="115" t="str">
        <f>"单位名称："&amp;"瑞丽市户育乡人民政府"</f>
        <v>单位名称：瑞丽市户育乡人民政府</v>
      </c>
      <c r="B3" s="115"/>
      <c r="C3" s="116"/>
      <c r="D3" s="76"/>
      <c r="E3" s="76"/>
      <c r="F3" s="92" t="s">
        <v>1</v>
      </c>
    </row>
    <row r="4" s="1" customFormat="1" ht="19.5" customHeight="1" spans="1:6">
      <c r="A4" s="61" t="s">
        <v>221</v>
      </c>
      <c r="B4" s="117" t="s">
        <v>74</v>
      </c>
      <c r="C4" s="61" t="s">
        <v>75</v>
      </c>
      <c r="D4" s="37" t="s">
        <v>1040</v>
      </c>
      <c r="E4" s="37"/>
      <c r="F4" s="37"/>
    </row>
    <row r="5" s="1" customFormat="1" ht="18.55" customHeight="1" spans="1:6">
      <c r="A5" s="61"/>
      <c r="B5" s="117"/>
      <c r="C5" s="61"/>
      <c r="D5" s="37" t="s">
        <v>56</v>
      </c>
      <c r="E5" s="37" t="s">
        <v>78</v>
      </c>
      <c r="F5" s="37" t="s">
        <v>79</v>
      </c>
    </row>
    <row r="6" s="1" customFormat="1" ht="20.25" customHeight="1" spans="1:6">
      <c r="A6" s="61">
        <v>1</v>
      </c>
      <c r="B6" s="118" t="s">
        <v>86</v>
      </c>
      <c r="C6" s="118" t="s">
        <v>87</v>
      </c>
      <c r="D6" s="118" t="s">
        <v>88</v>
      </c>
      <c r="E6" s="118" t="s">
        <v>89</v>
      </c>
      <c r="F6" s="118" t="s">
        <v>90</v>
      </c>
    </row>
    <row r="7" s="1" customFormat="1" ht="30" customHeight="1" spans="1:6">
      <c r="A7" s="35" t="s">
        <v>72</v>
      </c>
      <c r="B7" s="117"/>
      <c r="C7" s="35"/>
      <c r="D7" s="73">
        <v>10819532.52</v>
      </c>
      <c r="E7" s="119"/>
      <c r="F7" s="119">
        <v>10819532.52</v>
      </c>
    </row>
    <row r="8" s="1" customFormat="1" ht="30" customHeight="1" spans="1:6">
      <c r="A8" s="23"/>
      <c r="B8" s="23" t="s">
        <v>145</v>
      </c>
      <c r="C8" s="23" t="s">
        <v>146</v>
      </c>
      <c r="D8" s="73">
        <v>10819532.52</v>
      </c>
      <c r="E8" s="119"/>
      <c r="F8" s="119">
        <v>10819532.52</v>
      </c>
    </row>
    <row r="9" s="1" customFormat="1" ht="30" customHeight="1" spans="1:6">
      <c r="A9" s="26"/>
      <c r="B9" s="120" t="s">
        <v>147</v>
      </c>
      <c r="C9" s="120" t="s">
        <v>148</v>
      </c>
      <c r="D9" s="73">
        <v>10819532.52</v>
      </c>
      <c r="E9" s="119"/>
      <c r="F9" s="119">
        <v>10819532.52</v>
      </c>
    </row>
    <row r="10" s="1" customFormat="1" ht="30" customHeight="1" spans="1:6">
      <c r="A10" s="26"/>
      <c r="B10" s="121" t="s">
        <v>149</v>
      </c>
      <c r="C10" s="121" t="s">
        <v>150</v>
      </c>
      <c r="D10" s="73">
        <v>10819532.52</v>
      </c>
      <c r="E10" s="119"/>
      <c r="F10" s="119">
        <v>10819532.52</v>
      </c>
    </row>
    <row r="11" s="1" customFormat="1" ht="30" customHeight="1" spans="1:6">
      <c r="A11" s="21" t="s">
        <v>1041</v>
      </c>
      <c r="B11" s="21"/>
      <c r="C11" s="21"/>
      <c r="D11" s="73">
        <v>10819532.52</v>
      </c>
      <c r="E11" s="119"/>
      <c r="F11" s="119">
        <v>10819532.52</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topLeftCell="A30" workbookViewId="0">
      <selection activeCell="F33" sqref="F33"/>
    </sheetView>
  </sheetViews>
  <sheetFormatPr defaultColWidth="8" defaultRowHeight="14.25" customHeight="1"/>
  <cols>
    <col min="1" max="1" width="14.3" style="1" customWidth="1"/>
    <col min="2" max="3" width="8.42727272727273" style="1" customWidth="1"/>
    <col min="4" max="5" width="3.17272727272727" style="1" customWidth="1"/>
    <col min="6" max="6" width="9.87272727272727" style="1" customWidth="1"/>
    <col min="7" max="8" width="10.3636363636364" style="1" customWidth="1"/>
    <col min="9" max="9" width="8.92727272727273" style="1" customWidth="1"/>
    <col min="10" max="10" width="5.29090909090909" style="1" customWidth="1"/>
    <col min="11" max="11" width="8.55454545454545" style="1" customWidth="1"/>
    <col min="12" max="12" width="9.42727272727273" style="1" customWidth="1"/>
    <col min="13" max="15" width="9.37272727272727" style="1" customWidth="1"/>
    <col min="16" max="16" width="5.8" style="1" customWidth="1"/>
    <col min="17" max="17" width="9.99090909090909" style="1" customWidth="1"/>
    <col min="18" max="16384" width="8" style="1"/>
  </cols>
  <sheetData>
    <row r="1" s="1" customFormat="1" ht="13.5" customHeight="1" spans="1:17">
      <c r="A1" s="4"/>
      <c r="B1" s="4"/>
      <c r="C1" s="4"/>
      <c r="D1" s="4"/>
      <c r="E1" s="4"/>
      <c r="F1" s="4"/>
      <c r="G1" s="4"/>
      <c r="H1" s="4"/>
      <c r="I1" s="4"/>
      <c r="J1" s="4"/>
      <c r="K1" s="2"/>
      <c r="L1" s="2"/>
      <c r="M1" s="2"/>
      <c r="N1" s="2"/>
      <c r="O1" s="90"/>
      <c r="P1" s="90"/>
      <c r="Q1" s="44" t="s">
        <v>1042</v>
      </c>
    </row>
    <row r="2" s="1" customFormat="1" ht="27.75" customHeight="1" spans="1:17">
      <c r="A2" s="45" t="str">
        <f>"2026"&amp;"年部门政府采购预算表"</f>
        <v>2026年部门政府采购预算表</v>
      </c>
      <c r="B2" s="30"/>
      <c r="C2" s="30"/>
      <c r="D2" s="30"/>
      <c r="E2" s="30"/>
      <c r="F2" s="30"/>
      <c r="G2" s="30"/>
      <c r="H2" s="30"/>
      <c r="I2" s="30"/>
      <c r="J2" s="30"/>
      <c r="K2" s="65"/>
      <c r="L2" s="30"/>
      <c r="M2" s="30"/>
      <c r="N2" s="30"/>
      <c r="O2" s="65"/>
      <c r="P2" s="65"/>
      <c r="Q2" s="30"/>
    </row>
    <row r="3" s="1" customFormat="1" ht="18.75" customHeight="1" spans="1:17">
      <c r="A3" s="46" t="str">
        <f>"单位名称："&amp;"瑞丽市户育乡人民政府"</f>
        <v>单位名称：瑞丽市户育乡人民政府</v>
      </c>
      <c r="B3" s="33"/>
      <c r="C3" s="33"/>
      <c r="D3" s="33"/>
      <c r="E3" s="33"/>
      <c r="F3" s="33"/>
      <c r="G3" s="33"/>
      <c r="H3" s="33"/>
      <c r="I3" s="33"/>
      <c r="J3" s="33"/>
      <c r="K3" s="2"/>
      <c r="L3" s="2"/>
      <c r="M3" s="2"/>
      <c r="N3" s="2"/>
      <c r="O3" s="91"/>
      <c r="P3" s="91"/>
      <c r="Q3" s="92" t="s">
        <v>53</v>
      </c>
    </row>
    <row r="4" s="1" customFormat="1" ht="15.75" customHeight="1" spans="1:17">
      <c r="A4" s="12" t="s">
        <v>1043</v>
      </c>
      <c r="B4" s="93" t="s">
        <v>1044</v>
      </c>
      <c r="C4" s="93" t="s">
        <v>1045</v>
      </c>
      <c r="D4" s="93" t="s">
        <v>1046</v>
      </c>
      <c r="E4" s="93" t="s">
        <v>1047</v>
      </c>
      <c r="F4" s="93" t="s">
        <v>1048</v>
      </c>
      <c r="G4" s="49" t="s">
        <v>228</v>
      </c>
      <c r="H4" s="49"/>
      <c r="I4" s="49"/>
      <c r="J4" s="49"/>
      <c r="K4" s="94"/>
      <c r="L4" s="49"/>
      <c r="M4" s="49"/>
      <c r="N4" s="49"/>
      <c r="O4" s="95"/>
      <c r="P4" s="94"/>
      <c r="Q4" s="50"/>
    </row>
    <row r="5" s="1" customFormat="1" ht="17.25" customHeight="1" spans="1:17">
      <c r="A5" s="17"/>
      <c r="B5" s="96"/>
      <c r="C5" s="96"/>
      <c r="D5" s="96"/>
      <c r="E5" s="96"/>
      <c r="F5" s="96"/>
      <c r="G5" s="96" t="s">
        <v>56</v>
      </c>
      <c r="H5" s="96" t="s">
        <v>60</v>
      </c>
      <c r="I5" s="96" t="s">
        <v>1049</v>
      </c>
      <c r="J5" s="96" t="s">
        <v>1050</v>
      </c>
      <c r="K5" s="97" t="s">
        <v>1051</v>
      </c>
      <c r="L5" s="98" t="s">
        <v>1052</v>
      </c>
      <c r="M5" s="98"/>
      <c r="N5" s="98"/>
      <c r="O5" s="99"/>
      <c r="P5" s="100"/>
      <c r="Q5" s="101"/>
    </row>
    <row r="6" s="1" customFormat="1" ht="54" customHeight="1" spans="1:17">
      <c r="A6" s="19"/>
      <c r="B6" s="101"/>
      <c r="C6" s="101"/>
      <c r="D6" s="101"/>
      <c r="E6" s="101"/>
      <c r="F6" s="101"/>
      <c r="G6" s="101"/>
      <c r="H6" s="101"/>
      <c r="I6" s="101"/>
      <c r="J6" s="101"/>
      <c r="K6" s="102"/>
      <c r="L6" s="101" t="s">
        <v>59</v>
      </c>
      <c r="M6" s="101" t="s">
        <v>66</v>
      </c>
      <c r="N6" s="101" t="s">
        <v>1053</v>
      </c>
      <c r="O6" s="35" t="s">
        <v>68</v>
      </c>
      <c r="P6" s="102" t="s">
        <v>69</v>
      </c>
      <c r="Q6" s="101" t="s">
        <v>70</v>
      </c>
    </row>
    <row r="7" s="1" customFormat="1" ht="15" customHeight="1" spans="1:17">
      <c r="A7" s="70">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s="1" customFormat="1" ht="52.5" customHeight="1" spans="1:17">
      <c r="A8" s="78" t="s">
        <v>72</v>
      </c>
      <c r="B8" s="79"/>
      <c r="C8" s="79"/>
      <c r="D8" s="105"/>
      <c r="E8" s="106"/>
      <c r="F8" s="24">
        <v>307633.34</v>
      </c>
      <c r="G8" s="24">
        <v>307633.34</v>
      </c>
      <c r="H8" s="24">
        <v>307633.34</v>
      </c>
      <c r="I8" s="24"/>
      <c r="J8" s="24"/>
      <c r="K8" s="24"/>
      <c r="L8" s="24"/>
      <c r="M8" s="24"/>
      <c r="N8" s="24"/>
      <c r="O8" s="24"/>
      <c r="P8" s="24"/>
      <c r="Q8" s="24"/>
    </row>
    <row r="9" s="1" customFormat="1" ht="52.5" customHeight="1" spans="1:17">
      <c r="A9" s="107" t="s">
        <v>72</v>
      </c>
      <c r="B9" s="79"/>
      <c r="C9" s="79"/>
      <c r="D9" s="105"/>
      <c r="E9" s="106"/>
      <c r="F9" s="24">
        <v>307633.34</v>
      </c>
      <c r="G9" s="24">
        <v>307633.34</v>
      </c>
      <c r="H9" s="24">
        <v>307633.34</v>
      </c>
      <c r="I9" s="24"/>
      <c r="J9" s="24"/>
      <c r="K9" s="24"/>
      <c r="L9" s="24"/>
      <c r="M9" s="24"/>
      <c r="N9" s="24"/>
      <c r="O9" s="24"/>
      <c r="P9" s="24"/>
      <c r="Q9" s="24"/>
    </row>
    <row r="10" s="1" customFormat="1" ht="52.5" customHeight="1" spans="1:17">
      <c r="A10" s="78" t="str">
        <f>"     "&amp;"人大代表活动阵地建设专项资金"</f>
        <v>     人大代表活动阵地建设专项资金</v>
      </c>
      <c r="B10" s="79" t="s">
        <v>1054</v>
      </c>
      <c r="C10" s="79" t="s">
        <v>1055</v>
      </c>
      <c r="D10" s="105" t="s">
        <v>531</v>
      </c>
      <c r="E10" s="106">
        <v>5</v>
      </c>
      <c r="F10" s="24">
        <v>7750</v>
      </c>
      <c r="G10" s="24">
        <v>7750</v>
      </c>
      <c r="H10" s="24">
        <v>7750</v>
      </c>
      <c r="I10" s="24"/>
      <c r="J10" s="24"/>
      <c r="K10" s="24"/>
      <c r="L10" s="24"/>
      <c r="M10" s="24"/>
      <c r="N10" s="24"/>
      <c r="O10" s="24"/>
      <c r="P10" s="24"/>
      <c r="Q10" s="24"/>
    </row>
    <row r="11" s="1" customFormat="1" ht="52.5" customHeight="1" spans="1:17">
      <c r="A11" s="78" t="str">
        <f t="shared" ref="A11:A13" si="0">"     "&amp;"乡镇党建工作经费"</f>
        <v>     乡镇党建工作经费</v>
      </c>
      <c r="B11" s="79" t="s">
        <v>1056</v>
      </c>
      <c r="C11" s="79" t="s">
        <v>1057</v>
      </c>
      <c r="D11" s="105" t="s">
        <v>531</v>
      </c>
      <c r="E11" s="106">
        <v>1</v>
      </c>
      <c r="F11" s="24">
        <v>8550</v>
      </c>
      <c r="G11" s="24">
        <v>8550</v>
      </c>
      <c r="H11" s="24">
        <v>8550</v>
      </c>
      <c r="I11" s="24"/>
      <c r="J11" s="24"/>
      <c r="K11" s="24"/>
      <c r="L11" s="24"/>
      <c r="M11" s="24"/>
      <c r="N11" s="24"/>
      <c r="O11" s="24"/>
      <c r="P11" s="24"/>
      <c r="Q11" s="24"/>
    </row>
    <row r="12" s="1" customFormat="1" ht="52.5" customHeight="1" spans="1:17">
      <c r="A12" s="78" t="str">
        <f t="shared" si="0"/>
        <v>     乡镇党建工作经费</v>
      </c>
      <c r="B12" s="79" t="s">
        <v>1058</v>
      </c>
      <c r="C12" s="79" t="s">
        <v>1059</v>
      </c>
      <c r="D12" s="105" t="s">
        <v>531</v>
      </c>
      <c r="E12" s="106">
        <v>1</v>
      </c>
      <c r="F12" s="24">
        <v>30000</v>
      </c>
      <c r="G12" s="24">
        <v>30000</v>
      </c>
      <c r="H12" s="24">
        <v>30000</v>
      </c>
      <c r="I12" s="24"/>
      <c r="J12" s="24"/>
      <c r="K12" s="24"/>
      <c r="L12" s="24"/>
      <c r="M12" s="24"/>
      <c r="N12" s="24"/>
      <c r="O12" s="24"/>
      <c r="P12" s="24"/>
      <c r="Q12" s="24"/>
    </row>
    <row r="13" s="1" customFormat="1" ht="52.5" customHeight="1" spans="1:17">
      <c r="A13" s="78" t="str">
        <f t="shared" si="0"/>
        <v>     乡镇党建工作经费</v>
      </c>
      <c r="B13" s="79" t="s">
        <v>1060</v>
      </c>
      <c r="C13" s="79" t="s">
        <v>1061</v>
      </c>
      <c r="D13" s="105" t="s">
        <v>531</v>
      </c>
      <c r="E13" s="106">
        <v>1</v>
      </c>
      <c r="F13" s="24">
        <v>1450</v>
      </c>
      <c r="G13" s="24">
        <v>1450</v>
      </c>
      <c r="H13" s="24">
        <v>1450</v>
      </c>
      <c r="I13" s="24"/>
      <c r="J13" s="24"/>
      <c r="K13" s="24"/>
      <c r="L13" s="24"/>
      <c r="M13" s="24"/>
      <c r="N13" s="24"/>
      <c r="O13" s="24"/>
      <c r="P13" s="24"/>
      <c r="Q13" s="24"/>
    </row>
    <row r="14" s="1" customFormat="1" ht="52.5" customHeight="1" spans="1:17">
      <c r="A14" s="78" t="str">
        <f t="shared" ref="A14:A21" si="1">"     "&amp;"户育乡村党总支党建工作经费"</f>
        <v>     户育乡村党总支党建工作经费</v>
      </c>
      <c r="B14" s="79" t="s">
        <v>1062</v>
      </c>
      <c r="C14" s="79" t="s">
        <v>1057</v>
      </c>
      <c r="D14" s="105" t="s">
        <v>531</v>
      </c>
      <c r="E14" s="106">
        <v>1</v>
      </c>
      <c r="F14" s="24">
        <v>7100</v>
      </c>
      <c r="G14" s="24">
        <v>7100</v>
      </c>
      <c r="H14" s="24">
        <v>7100</v>
      </c>
      <c r="I14" s="24"/>
      <c r="J14" s="24"/>
      <c r="K14" s="24"/>
      <c r="L14" s="24"/>
      <c r="M14" s="24"/>
      <c r="N14" s="24"/>
      <c r="O14" s="24"/>
      <c r="P14" s="24"/>
      <c r="Q14" s="24"/>
    </row>
    <row r="15" s="1" customFormat="1" ht="52.5" customHeight="1" spans="1:17">
      <c r="A15" s="78" t="str">
        <f t="shared" si="1"/>
        <v>     户育乡村党总支党建工作经费</v>
      </c>
      <c r="B15" s="79" t="s">
        <v>1063</v>
      </c>
      <c r="C15" s="79" t="s">
        <v>1059</v>
      </c>
      <c r="D15" s="105" t="s">
        <v>531</v>
      </c>
      <c r="E15" s="106">
        <v>1</v>
      </c>
      <c r="F15" s="24">
        <v>11500</v>
      </c>
      <c r="G15" s="24">
        <v>11500</v>
      </c>
      <c r="H15" s="24">
        <v>11500</v>
      </c>
      <c r="I15" s="24"/>
      <c r="J15" s="24"/>
      <c r="K15" s="24"/>
      <c r="L15" s="24"/>
      <c r="M15" s="24"/>
      <c r="N15" s="24"/>
      <c r="O15" s="24"/>
      <c r="P15" s="24"/>
      <c r="Q15" s="24"/>
    </row>
    <row r="16" s="1" customFormat="1" ht="52.5" customHeight="1" spans="1:17">
      <c r="A16" s="78" t="str">
        <f t="shared" si="1"/>
        <v>     户育乡村党总支党建工作经费</v>
      </c>
      <c r="B16" s="79" t="s">
        <v>1064</v>
      </c>
      <c r="C16" s="79" t="s">
        <v>1065</v>
      </c>
      <c r="D16" s="105" t="s">
        <v>531</v>
      </c>
      <c r="E16" s="106">
        <v>1</v>
      </c>
      <c r="F16" s="24">
        <v>15000</v>
      </c>
      <c r="G16" s="24">
        <v>15000</v>
      </c>
      <c r="H16" s="24">
        <v>15000</v>
      </c>
      <c r="I16" s="24"/>
      <c r="J16" s="24"/>
      <c r="K16" s="24"/>
      <c r="L16" s="24"/>
      <c r="M16" s="24"/>
      <c r="N16" s="24"/>
      <c r="O16" s="24"/>
      <c r="P16" s="24"/>
      <c r="Q16" s="24"/>
    </row>
    <row r="17" s="1" customFormat="1" ht="52.5" customHeight="1" spans="1:17">
      <c r="A17" s="78" t="str">
        <f t="shared" si="1"/>
        <v>     户育乡村党总支党建工作经费</v>
      </c>
      <c r="B17" s="79" t="s">
        <v>1066</v>
      </c>
      <c r="C17" s="79" t="s">
        <v>1061</v>
      </c>
      <c r="D17" s="105" t="s">
        <v>531</v>
      </c>
      <c r="E17" s="106">
        <v>1</v>
      </c>
      <c r="F17" s="24">
        <v>1600</v>
      </c>
      <c r="G17" s="24">
        <v>1600</v>
      </c>
      <c r="H17" s="24">
        <v>1600</v>
      </c>
      <c r="I17" s="24"/>
      <c r="J17" s="24"/>
      <c r="K17" s="24"/>
      <c r="L17" s="24"/>
      <c r="M17" s="24"/>
      <c r="N17" s="24"/>
      <c r="O17" s="24"/>
      <c r="P17" s="24"/>
      <c r="Q17" s="24"/>
    </row>
    <row r="18" s="1" customFormat="1" ht="52.5" customHeight="1" spans="1:17">
      <c r="A18" s="78" t="str">
        <f t="shared" si="1"/>
        <v>     户育乡村党总支党建工作经费</v>
      </c>
      <c r="B18" s="79" t="s">
        <v>1067</v>
      </c>
      <c r="C18" s="79" t="s">
        <v>1068</v>
      </c>
      <c r="D18" s="105" t="s">
        <v>531</v>
      </c>
      <c r="E18" s="106">
        <v>1</v>
      </c>
      <c r="F18" s="24">
        <v>8100</v>
      </c>
      <c r="G18" s="24">
        <v>8100</v>
      </c>
      <c r="H18" s="24">
        <v>8100</v>
      </c>
      <c r="I18" s="24"/>
      <c r="J18" s="24"/>
      <c r="K18" s="24"/>
      <c r="L18" s="24"/>
      <c r="M18" s="24"/>
      <c r="N18" s="24"/>
      <c r="O18" s="24"/>
      <c r="P18" s="24"/>
      <c r="Q18" s="24"/>
    </row>
    <row r="19" s="1" customFormat="1" ht="52.5" customHeight="1" spans="1:17">
      <c r="A19" s="78" t="str">
        <f t="shared" si="1"/>
        <v>     户育乡村党总支党建工作经费</v>
      </c>
      <c r="B19" s="79" t="s">
        <v>1067</v>
      </c>
      <c r="C19" s="79" t="s">
        <v>1068</v>
      </c>
      <c r="D19" s="105" t="s">
        <v>531</v>
      </c>
      <c r="E19" s="106">
        <v>1</v>
      </c>
      <c r="F19" s="24">
        <v>8000</v>
      </c>
      <c r="G19" s="24">
        <v>8000</v>
      </c>
      <c r="H19" s="24">
        <v>8000</v>
      </c>
      <c r="I19" s="24"/>
      <c r="J19" s="24"/>
      <c r="K19" s="24"/>
      <c r="L19" s="24"/>
      <c r="M19" s="24"/>
      <c r="N19" s="24"/>
      <c r="O19" s="24"/>
      <c r="P19" s="24"/>
      <c r="Q19" s="24"/>
    </row>
    <row r="20" s="1" customFormat="1" ht="52.5" customHeight="1" spans="1:17">
      <c r="A20" s="78" t="str">
        <f t="shared" si="1"/>
        <v>     户育乡村党总支党建工作经费</v>
      </c>
      <c r="B20" s="79" t="s">
        <v>1069</v>
      </c>
      <c r="C20" s="79" t="s">
        <v>1070</v>
      </c>
      <c r="D20" s="105" t="s">
        <v>531</v>
      </c>
      <c r="E20" s="106">
        <v>1</v>
      </c>
      <c r="F20" s="24">
        <v>8000</v>
      </c>
      <c r="G20" s="24">
        <v>8000</v>
      </c>
      <c r="H20" s="24">
        <v>8000</v>
      </c>
      <c r="I20" s="24"/>
      <c r="J20" s="24"/>
      <c r="K20" s="24"/>
      <c r="L20" s="24"/>
      <c r="M20" s="24"/>
      <c r="N20" s="24"/>
      <c r="O20" s="24"/>
      <c r="P20" s="24"/>
      <c r="Q20" s="24"/>
    </row>
    <row r="21" s="1" customFormat="1" ht="52.5" customHeight="1" spans="1:17">
      <c r="A21" s="78" t="str">
        <f t="shared" si="1"/>
        <v>     户育乡村党总支党建工作经费</v>
      </c>
      <c r="B21" s="79" t="s">
        <v>1071</v>
      </c>
      <c r="C21" s="79" t="s">
        <v>1072</v>
      </c>
      <c r="D21" s="105" t="s">
        <v>531</v>
      </c>
      <c r="E21" s="106">
        <v>3</v>
      </c>
      <c r="F21" s="24">
        <v>2700</v>
      </c>
      <c r="G21" s="24">
        <v>2700</v>
      </c>
      <c r="H21" s="24">
        <v>2700</v>
      </c>
      <c r="I21" s="24"/>
      <c r="J21" s="24"/>
      <c r="K21" s="24"/>
      <c r="L21" s="24"/>
      <c r="M21" s="24"/>
      <c r="N21" s="24"/>
      <c r="O21" s="24"/>
      <c r="P21" s="24"/>
      <c r="Q21" s="24"/>
    </row>
    <row r="22" s="1" customFormat="1" ht="52.5" customHeight="1" spans="1:17">
      <c r="A22" s="78" t="str">
        <f t="shared" ref="A22:A28" si="2">"     "&amp;"户育乡村民小组党支部党建工作经费"</f>
        <v>     户育乡村民小组党支部党建工作经费</v>
      </c>
      <c r="B22" s="79" t="s">
        <v>1073</v>
      </c>
      <c r="C22" s="79" t="s">
        <v>1074</v>
      </c>
      <c r="D22" s="105" t="s">
        <v>531</v>
      </c>
      <c r="E22" s="106">
        <v>2</v>
      </c>
      <c r="F22" s="24">
        <v>280</v>
      </c>
      <c r="G22" s="24">
        <v>280</v>
      </c>
      <c r="H22" s="24">
        <v>280</v>
      </c>
      <c r="I22" s="24"/>
      <c r="J22" s="24"/>
      <c r="K22" s="24"/>
      <c r="L22" s="24"/>
      <c r="M22" s="24"/>
      <c r="N22" s="24"/>
      <c r="O22" s="24"/>
      <c r="P22" s="24"/>
      <c r="Q22" s="24"/>
    </row>
    <row r="23" s="1" customFormat="1" ht="52.5" customHeight="1" spans="1:17">
      <c r="A23" s="78" t="str">
        <f t="shared" si="2"/>
        <v>     户育乡村民小组党支部党建工作经费</v>
      </c>
      <c r="B23" s="79" t="s">
        <v>1075</v>
      </c>
      <c r="C23" s="79" t="s">
        <v>1076</v>
      </c>
      <c r="D23" s="105" t="s">
        <v>531</v>
      </c>
      <c r="E23" s="106">
        <v>1</v>
      </c>
      <c r="F23" s="24">
        <v>3000</v>
      </c>
      <c r="G23" s="24">
        <v>3000</v>
      </c>
      <c r="H23" s="24">
        <v>3000</v>
      </c>
      <c r="I23" s="24"/>
      <c r="J23" s="24"/>
      <c r="K23" s="24"/>
      <c r="L23" s="24"/>
      <c r="M23" s="24"/>
      <c r="N23" s="24"/>
      <c r="O23" s="24"/>
      <c r="P23" s="24"/>
      <c r="Q23" s="24"/>
    </row>
    <row r="24" s="1" customFormat="1" ht="52.5" customHeight="1" spans="1:17">
      <c r="A24" s="78" t="str">
        <f t="shared" si="2"/>
        <v>     户育乡村民小组党支部党建工作经费</v>
      </c>
      <c r="B24" s="79" t="s">
        <v>1077</v>
      </c>
      <c r="C24" s="79" t="s">
        <v>1076</v>
      </c>
      <c r="D24" s="105" t="s">
        <v>531</v>
      </c>
      <c r="E24" s="106">
        <v>1</v>
      </c>
      <c r="F24" s="24">
        <v>3000</v>
      </c>
      <c r="G24" s="24">
        <v>3000</v>
      </c>
      <c r="H24" s="24">
        <v>3000</v>
      </c>
      <c r="I24" s="24"/>
      <c r="J24" s="24"/>
      <c r="K24" s="24"/>
      <c r="L24" s="24"/>
      <c r="M24" s="24"/>
      <c r="N24" s="24"/>
      <c r="O24" s="24"/>
      <c r="P24" s="24"/>
      <c r="Q24" s="24"/>
    </row>
    <row r="25" s="1" customFormat="1" ht="52.5" customHeight="1" spans="1:17">
      <c r="A25" s="78" t="str">
        <f t="shared" si="2"/>
        <v>     户育乡村民小组党支部党建工作经费</v>
      </c>
      <c r="B25" s="79" t="s">
        <v>1078</v>
      </c>
      <c r="C25" s="79" t="s">
        <v>1076</v>
      </c>
      <c r="D25" s="105" t="s">
        <v>531</v>
      </c>
      <c r="E25" s="106">
        <v>1</v>
      </c>
      <c r="F25" s="24">
        <v>3000</v>
      </c>
      <c r="G25" s="24">
        <v>3000</v>
      </c>
      <c r="H25" s="24">
        <v>3000</v>
      </c>
      <c r="I25" s="24"/>
      <c r="J25" s="24"/>
      <c r="K25" s="24"/>
      <c r="L25" s="24"/>
      <c r="M25" s="24"/>
      <c r="N25" s="24"/>
      <c r="O25" s="24"/>
      <c r="P25" s="24"/>
      <c r="Q25" s="24"/>
    </row>
    <row r="26" s="1" customFormat="1" ht="52.5" customHeight="1" spans="1:17">
      <c r="A26" s="78" t="str">
        <f t="shared" si="2"/>
        <v>     户育乡村民小组党支部党建工作经费</v>
      </c>
      <c r="B26" s="79" t="s">
        <v>1079</v>
      </c>
      <c r="C26" s="79" t="s">
        <v>1080</v>
      </c>
      <c r="D26" s="105" t="s">
        <v>531</v>
      </c>
      <c r="E26" s="106">
        <v>22</v>
      </c>
      <c r="F26" s="24">
        <v>5720</v>
      </c>
      <c r="G26" s="24">
        <v>5720</v>
      </c>
      <c r="H26" s="24">
        <v>5720</v>
      </c>
      <c r="I26" s="24"/>
      <c r="J26" s="24"/>
      <c r="K26" s="24"/>
      <c r="L26" s="24"/>
      <c r="M26" s="24"/>
      <c r="N26" s="24"/>
      <c r="O26" s="24"/>
      <c r="P26" s="24"/>
      <c r="Q26" s="24"/>
    </row>
    <row r="27" s="1" customFormat="1" ht="52.5" customHeight="1" spans="1:17">
      <c r="A27" s="78" t="str">
        <f t="shared" si="2"/>
        <v>     户育乡村民小组党支部党建工作经费</v>
      </c>
      <c r="B27" s="79" t="s">
        <v>1081</v>
      </c>
      <c r="C27" s="79" t="s">
        <v>1080</v>
      </c>
      <c r="D27" s="105" t="s">
        <v>531</v>
      </c>
      <c r="E27" s="106">
        <v>1</v>
      </c>
      <c r="F27" s="24">
        <v>3000</v>
      </c>
      <c r="G27" s="24">
        <v>3000</v>
      </c>
      <c r="H27" s="24">
        <v>3000</v>
      </c>
      <c r="I27" s="24"/>
      <c r="J27" s="24"/>
      <c r="K27" s="24"/>
      <c r="L27" s="24"/>
      <c r="M27" s="24"/>
      <c r="N27" s="24"/>
      <c r="O27" s="24"/>
      <c r="P27" s="24"/>
      <c r="Q27" s="24"/>
    </row>
    <row r="28" s="1" customFormat="1" ht="52.5" customHeight="1" spans="1:17">
      <c r="A28" s="78" t="str">
        <f t="shared" si="2"/>
        <v>     户育乡村民小组党支部党建工作经费</v>
      </c>
      <c r="B28" s="79" t="s">
        <v>1082</v>
      </c>
      <c r="C28" s="79" t="s">
        <v>1080</v>
      </c>
      <c r="D28" s="105" t="s">
        <v>531</v>
      </c>
      <c r="E28" s="106">
        <v>1</v>
      </c>
      <c r="F28" s="24">
        <v>3000</v>
      </c>
      <c r="G28" s="24">
        <v>3000</v>
      </c>
      <c r="H28" s="24">
        <v>3000</v>
      </c>
      <c r="I28" s="24"/>
      <c r="J28" s="24"/>
      <c r="K28" s="24"/>
      <c r="L28" s="24"/>
      <c r="M28" s="24"/>
      <c r="N28" s="24"/>
      <c r="O28" s="24"/>
      <c r="P28" s="24"/>
      <c r="Q28" s="24"/>
    </row>
    <row r="29" s="1" customFormat="1" ht="52.5" customHeight="1" spans="1:17">
      <c r="A29" s="78" t="str">
        <f t="shared" ref="A29:A32" si="3">"     "&amp;"村委会纪检工作经费"</f>
        <v>     村委会纪检工作经费</v>
      </c>
      <c r="B29" s="79" t="s">
        <v>1083</v>
      </c>
      <c r="C29" s="79" t="s">
        <v>1084</v>
      </c>
      <c r="D29" s="105" t="s">
        <v>531</v>
      </c>
      <c r="E29" s="106">
        <v>2</v>
      </c>
      <c r="F29" s="24">
        <v>4000</v>
      </c>
      <c r="G29" s="24">
        <v>4000</v>
      </c>
      <c r="H29" s="24">
        <v>4000</v>
      </c>
      <c r="I29" s="24"/>
      <c r="J29" s="24"/>
      <c r="K29" s="24"/>
      <c r="L29" s="24"/>
      <c r="M29" s="24"/>
      <c r="N29" s="24"/>
      <c r="O29" s="24"/>
      <c r="P29" s="24"/>
      <c r="Q29" s="24"/>
    </row>
    <row r="30" s="1" customFormat="1" ht="52.5" customHeight="1" spans="1:17">
      <c r="A30" s="78" t="str">
        <f t="shared" si="3"/>
        <v>     村委会纪检工作经费</v>
      </c>
      <c r="B30" s="79" t="s">
        <v>1085</v>
      </c>
      <c r="C30" s="79" t="s">
        <v>1086</v>
      </c>
      <c r="D30" s="105" t="s">
        <v>531</v>
      </c>
      <c r="E30" s="106">
        <v>1</v>
      </c>
      <c r="F30" s="24">
        <v>8000</v>
      </c>
      <c r="G30" s="24">
        <v>8000</v>
      </c>
      <c r="H30" s="24">
        <v>8000</v>
      </c>
      <c r="I30" s="24"/>
      <c r="J30" s="24"/>
      <c r="K30" s="24"/>
      <c r="L30" s="24"/>
      <c r="M30" s="24"/>
      <c r="N30" s="24"/>
      <c r="O30" s="24"/>
      <c r="P30" s="24"/>
      <c r="Q30" s="24"/>
    </row>
    <row r="31" s="1" customFormat="1" ht="52.5" customHeight="1" spans="1:17">
      <c r="A31" s="78" t="str">
        <f t="shared" si="3"/>
        <v>     村委会纪检工作经费</v>
      </c>
      <c r="B31" s="79" t="s">
        <v>1087</v>
      </c>
      <c r="C31" s="79" t="s">
        <v>1086</v>
      </c>
      <c r="D31" s="105" t="s">
        <v>531</v>
      </c>
      <c r="E31" s="106">
        <v>2</v>
      </c>
      <c r="F31" s="24">
        <v>11000</v>
      </c>
      <c r="G31" s="24">
        <v>11000</v>
      </c>
      <c r="H31" s="24">
        <v>11000</v>
      </c>
      <c r="I31" s="24"/>
      <c r="J31" s="24"/>
      <c r="K31" s="24"/>
      <c r="L31" s="24"/>
      <c r="M31" s="24"/>
      <c r="N31" s="24"/>
      <c r="O31" s="24"/>
      <c r="P31" s="24"/>
      <c r="Q31" s="24"/>
    </row>
    <row r="32" s="1" customFormat="1" ht="52.5" customHeight="1" spans="1:17">
      <c r="A32" s="78" t="str">
        <f t="shared" si="3"/>
        <v>     村委会纪检工作经费</v>
      </c>
      <c r="B32" s="79" t="s">
        <v>1088</v>
      </c>
      <c r="C32" s="79" t="s">
        <v>1086</v>
      </c>
      <c r="D32" s="105" t="s">
        <v>531</v>
      </c>
      <c r="E32" s="106">
        <v>2</v>
      </c>
      <c r="F32" s="24">
        <v>12000</v>
      </c>
      <c r="G32" s="24">
        <v>12000</v>
      </c>
      <c r="H32" s="24">
        <v>12000</v>
      </c>
      <c r="I32" s="24"/>
      <c r="J32" s="24"/>
      <c r="K32" s="24"/>
      <c r="L32" s="24"/>
      <c r="M32" s="24"/>
      <c r="N32" s="24"/>
      <c r="O32" s="24"/>
      <c r="P32" s="24"/>
      <c r="Q32" s="24"/>
    </row>
    <row r="33" s="1" customFormat="1" ht="52.5" customHeight="1" spans="1:17">
      <c r="A33" s="78" t="str">
        <f>"     "&amp;"公用经费安排的公务用车运行维护费"</f>
        <v>     公用经费安排的公务用车运行维护费</v>
      </c>
      <c r="B33" s="79" t="s">
        <v>1089</v>
      </c>
      <c r="C33" s="79" t="s">
        <v>1090</v>
      </c>
      <c r="D33" s="105" t="s">
        <v>531</v>
      </c>
      <c r="E33" s="106">
        <v>1</v>
      </c>
      <c r="F33" s="24">
        <v>120923.34</v>
      </c>
      <c r="G33" s="24">
        <v>120923.34</v>
      </c>
      <c r="H33" s="24">
        <v>120923.34</v>
      </c>
      <c r="I33" s="24"/>
      <c r="J33" s="24"/>
      <c r="K33" s="24"/>
      <c r="L33" s="24"/>
      <c r="M33" s="24"/>
      <c r="N33" s="24"/>
      <c r="O33" s="24"/>
      <c r="P33" s="24"/>
      <c r="Q33" s="24"/>
    </row>
    <row r="34" s="1" customFormat="1" ht="52.5" customHeight="1" spans="1:17">
      <c r="A34" s="78" t="str">
        <f>"     "&amp;"乡镇农业普查工作经费"</f>
        <v>     乡镇农业普查工作经费</v>
      </c>
      <c r="B34" s="79" t="s">
        <v>1091</v>
      </c>
      <c r="C34" s="79" t="s">
        <v>1072</v>
      </c>
      <c r="D34" s="105" t="s">
        <v>531</v>
      </c>
      <c r="E34" s="106">
        <v>4</v>
      </c>
      <c r="F34" s="24">
        <v>3160</v>
      </c>
      <c r="G34" s="24">
        <v>3160</v>
      </c>
      <c r="H34" s="24">
        <v>3160</v>
      </c>
      <c r="I34" s="24"/>
      <c r="J34" s="24"/>
      <c r="K34" s="24"/>
      <c r="L34" s="24"/>
      <c r="M34" s="24"/>
      <c r="N34" s="24"/>
      <c r="O34" s="24"/>
      <c r="P34" s="24"/>
      <c r="Q34" s="24"/>
    </row>
    <row r="35" s="1" customFormat="1" ht="52.5" customHeight="1" spans="1:17">
      <c r="A35" s="78" t="str">
        <f>"     "&amp;"村委会为民服务站工作经费"</f>
        <v>     村委会为民服务站工作经费</v>
      </c>
      <c r="B35" s="79" t="s">
        <v>1092</v>
      </c>
      <c r="C35" s="79" t="s">
        <v>1068</v>
      </c>
      <c r="D35" s="105" t="s">
        <v>531</v>
      </c>
      <c r="E35" s="106">
        <v>2</v>
      </c>
      <c r="F35" s="24">
        <v>12800</v>
      </c>
      <c r="G35" s="24">
        <v>12800</v>
      </c>
      <c r="H35" s="24">
        <v>12800</v>
      </c>
      <c r="I35" s="24"/>
      <c r="J35" s="24"/>
      <c r="K35" s="24"/>
      <c r="L35" s="24"/>
      <c r="M35" s="24"/>
      <c r="N35" s="24"/>
      <c r="O35" s="24"/>
      <c r="P35" s="24"/>
      <c r="Q35" s="24"/>
    </row>
    <row r="36" s="1" customFormat="1" ht="52.5" customHeight="1" spans="1:17">
      <c r="A36" s="78" t="str">
        <f>"     "&amp;"全省驻村第一书记和乡镇工作队长工作经费"</f>
        <v>     全省驻村第一书记和乡镇工作队长工作经费</v>
      </c>
      <c r="B36" s="79" t="s">
        <v>1093</v>
      </c>
      <c r="C36" s="79" t="s">
        <v>1059</v>
      </c>
      <c r="D36" s="105" t="s">
        <v>531</v>
      </c>
      <c r="E36" s="106">
        <v>1</v>
      </c>
      <c r="F36" s="24">
        <v>5000</v>
      </c>
      <c r="G36" s="24">
        <v>5000</v>
      </c>
      <c r="H36" s="24">
        <v>5000</v>
      </c>
      <c r="I36" s="24"/>
      <c r="J36" s="24"/>
      <c r="K36" s="24"/>
      <c r="L36" s="24"/>
      <c r="M36" s="24"/>
      <c r="N36" s="24"/>
      <c r="O36" s="24"/>
      <c r="P36" s="24"/>
      <c r="Q36" s="24"/>
    </row>
    <row r="37" s="1" customFormat="1" ht="30" customHeight="1" spans="1:17">
      <c r="A37" s="108" t="s">
        <v>1041</v>
      </c>
      <c r="B37" s="109"/>
      <c r="C37" s="109"/>
      <c r="D37" s="109"/>
      <c r="E37" s="106"/>
      <c r="F37" s="24">
        <v>307633.34</v>
      </c>
      <c r="G37" s="24">
        <v>307633.34</v>
      </c>
      <c r="H37" s="24">
        <v>307633.34</v>
      </c>
      <c r="I37" s="24"/>
      <c r="J37" s="24"/>
      <c r="K37" s="24"/>
      <c r="L37" s="24"/>
      <c r="M37" s="24"/>
      <c r="N37" s="24"/>
      <c r="O37" s="24"/>
      <c r="P37" s="24"/>
      <c r="Q37" s="24"/>
    </row>
  </sheetData>
  <mergeCells count="16">
    <mergeCell ref="A2:Q2"/>
    <mergeCell ref="A3:F3"/>
    <mergeCell ref="G4:Q4"/>
    <mergeCell ref="L5:Q5"/>
    <mergeCell ref="A37:E3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C15" sqref="C15"/>
    </sheetView>
  </sheetViews>
  <sheetFormatPr defaultColWidth="8" defaultRowHeight="14.25" customHeight="1"/>
  <cols>
    <col min="1" max="1" width="18.7909090909091" style="1" customWidth="1"/>
    <col min="2" max="2" width="8.55454545454545" style="1" customWidth="1"/>
    <col min="3" max="3" width="16.8" style="1" customWidth="1"/>
    <col min="4" max="5" width="10.5454545454545" style="1" customWidth="1"/>
    <col min="6" max="6" width="5.05454545454545" style="1" customWidth="1"/>
    <col min="7" max="7" width="5.66363636363636" style="1" customWidth="1"/>
    <col min="8" max="8" width="8.67272727272727" style="1" customWidth="1"/>
    <col min="9" max="14" width="9.92727272727273" style="1" customWidth="1"/>
    <col min="15" max="16384" width="8" style="1"/>
  </cols>
  <sheetData>
    <row r="1" s="1" customFormat="1" ht="17.25" customHeight="1" spans="1:14">
      <c r="A1" s="4"/>
      <c r="B1" s="4"/>
      <c r="C1" s="4"/>
      <c r="D1" s="4"/>
      <c r="E1" s="4"/>
      <c r="F1" s="4"/>
      <c r="G1" s="4"/>
      <c r="H1" s="74"/>
      <c r="I1" s="2"/>
      <c r="J1" s="2"/>
      <c r="K1" s="74"/>
      <c r="L1" s="2"/>
      <c r="M1" s="75"/>
      <c r="N1" s="75" t="s">
        <v>1094</v>
      </c>
    </row>
    <row r="2" s="1" customFormat="1" ht="36" customHeight="1" spans="1:14">
      <c r="A2" s="30" t="str">
        <f>"2026"&amp;"年部门政府购买服务预算表"</f>
        <v>2026年部门政府购买服务预算表</v>
      </c>
      <c r="B2" s="30"/>
      <c r="C2" s="30"/>
      <c r="D2" s="30"/>
      <c r="E2" s="30"/>
      <c r="F2" s="30"/>
      <c r="G2" s="30"/>
      <c r="H2" s="30"/>
      <c r="I2" s="30"/>
      <c r="J2" s="30"/>
      <c r="K2" s="30"/>
      <c r="L2" s="30"/>
      <c r="M2" s="30"/>
      <c r="N2" s="30"/>
    </row>
    <row r="3" s="1" customFormat="1" ht="21.75" customHeight="1" spans="1:14">
      <c r="A3" s="32" t="str">
        <f>"单位名称："&amp;"瑞丽市户育乡人民政府"</f>
        <v>单位名称：瑞丽市户育乡人民政府</v>
      </c>
      <c r="B3" s="33"/>
      <c r="C3" s="33"/>
      <c r="D3" s="33"/>
      <c r="E3" s="33"/>
      <c r="F3" s="33"/>
      <c r="G3" s="33"/>
      <c r="H3" s="74"/>
      <c r="I3" s="2"/>
      <c r="J3" s="2"/>
      <c r="K3" s="74"/>
      <c r="L3" s="2"/>
      <c r="M3" s="76"/>
      <c r="N3" s="44" t="s">
        <v>53</v>
      </c>
    </row>
    <row r="4" s="1" customFormat="1" ht="15.75" customHeight="1" spans="1:14">
      <c r="A4" s="12" t="s">
        <v>1043</v>
      </c>
      <c r="B4" s="12" t="s">
        <v>1095</v>
      </c>
      <c r="C4" s="12" t="s">
        <v>1096</v>
      </c>
      <c r="D4" s="13" t="s">
        <v>228</v>
      </c>
      <c r="E4" s="14"/>
      <c r="F4" s="14"/>
      <c r="G4" s="14"/>
      <c r="H4" s="14"/>
      <c r="I4" s="14"/>
      <c r="J4" s="14"/>
      <c r="K4" s="14"/>
      <c r="L4" s="14"/>
      <c r="M4" s="14"/>
      <c r="N4" s="15"/>
    </row>
    <row r="5" s="1" customFormat="1" ht="17.25" customHeight="1" spans="1:14">
      <c r="A5" s="17"/>
      <c r="B5" s="17"/>
      <c r="C5" s="17"/>
      <c r="D5" s="77" t="s">
        <v>56</v>
      </c>
      <c r="E5" s="12" t="s">
        <v>60</v>
      </c>
      <c r="F5" s="12" t="s">
        <v>1049</v>
      </c>
      <c r="G5" s="12" t="s">
        <v>1050</v>
      </c>
      <c r="H5" s="12" t="s">
        <v>1051</v>
      </c>
      <c r="I5" s="13" t="s">
        <v>1052</v>
      </c>
      <c r="J5" s="14"/>
      <c r="K5" s="14"/>
      <c r="L5" s="14"/>
      <c r="M5" s="14"/>
      <c r="N5" s="15"/>
    </row>
    <row r="6" s="1" customFormat="1" ht="40.5" customHeight="1" spans="1:14">
      <c r="A6" s="19"/>
      <c r="B6" s="19"/>
      <c r="C6" s="19"/>
      <c r="D6" s="70"/>
      <c r="E6" s="17"/>
      <c r="F6" s="19"/>
      <c r="G6" s="19"/>
      <c r="H6" s="70"/>
      <c r="I6" s="17" t="s">
        <v>59</v>
      </c>
      <c r="J6" s="17" t="s">
        <v>66</v>
      </c>
      <c r="K6" s="17" t="s">
        <v>67</v>
      </c>
      <c r="L6" s="17" t="s">
        <v>68</v>
      </c>
      <c r="M6" s="17" t="s">
        <v>69</v>
      </c>
      <c r="N6" s="17" t="s">
        <v>70</v>
      </c>
    </row>
    <row r="7" s="1" customFormat="1" ht="15" customHeight="1" spans="1:14">
      <c r="A7" s="37">
        <v>1</v>
      </c>
      <c r="B7" s="37">
        <v>2</v>
      </c>
      <c r="C7" s="37">
        <v>3</v>
      </c>
      <c r="D7" s="37">
        <v>7</v>
      </c>
      <c r="E7" s="37">
        <v>8</v>
      </c>
      <c r="F7" s="37">
        <v>9</v>
      </c>
      <c r="G7" s="37">
        <v>10</v>
      </c>
      <c r="H7" s="37">
        <v>11</v>
      </c>
      <c r="I7" s="37">
        <v>12</v>
      </c>
      <c r="J7" s="37">
        <v>13</v>
      </c>
      <c r="K7" s="37">
        <v>14</v>
      </c>
      <c r="L7" s="37">
        <v>15</v>
      </c>
      <c r="M7" s="37">
        <v>16</v>
      </c>
      <c r="N7" s="37">
        <v>17</v>
      </c>
    </row>
    <row r="8" s="1" customFormat="1" ht="52.5" customHeight="1" spans="1:14">
      <c r="A8" s="78" t="str">
        <f>"     "&amp;"公用经费安排的公务用车运行维护费"</f>
        <v>     公用经费安排的公务用车运行维护费</v>
      </c>
      <c r="B8" s="79" t="s">
        <v>1089</v>
      </c>
      <c r="C8" s="80" t="s">
        <v>1097</v>
      </c>
      <c r="D8" s="24">
        <v>120923.34</v>
      </c>
      <c r="E8" s="24">
        <v>120923.34</v>
      </c>
      <c r="F8" s="24"/>
      <c r="G8" s="24"/>
      <c r="H8" s="24"/>
      <c r="I8" s="24"/>
      <c r="J8" s="24"/>
      <c r="K8" s="24"/>
      <c r="L8" s="24"/>
      <c r="M8" s="24"/>
      <c r="N8" s="24"/>
    </row>
    <row r="9" s="1" customFormat="1" ht="52.5" customHeight="1" spans="1:14">
      <c r="A9" s="81"/>
      <c r="B9" s="81"/>
      <c r="C9" s="81"/>
      <c r="D9" s="24"/>
      <c r="E9" s="24"/>
      <c r="F9" s="82"/>
      <c r="G9" s="82"/>
      <c r="H9" s="82"/>
      <c r="I9" s="82"/>
      <c r="J9" s="82"/>
      <c r="K9" s="82"/>
      <c r="L9" s="82"/>
      <c r="M9" s="82"/>
      <c r="N9" s="82"/>
    </row>
    <row r="10" s="1" customFormat="1" ht="30" customHeight="1" spans="1:14">
      <c r="A10" s="83" t="s">
        <v>56</v>
      </c>
      <c r="B10" s="84"/>
      <c r="C10" s="84"/>
      <c r="D10" s="85">
        <v>120923.34</v>
      </c>
      <c r="E10" s="86">
        <v>120923.34</v>
      </c>
      <c r="F10" s="87"/>
      <c r="G10" s="87"/>
      <c r="H10" s="87"/>
      <c r="I10" s="87"/>
      <c r="J10" s="87"/>
      <c r="K10" s="87"/>
      <c r="L10" s="87"/>
      <c r="M10" s="87"/>
      <c r="N10" s="87"/>
    </row>
    <row r="11" customHeight="1" spans="1:14">
      <c r="A11" s="88"/>
      <c r="B11" s="89"/>
      <c r="C11" s="89"/>
      <c r="D11" s="89"/>
      <c r="E11" s="89"/>
      <c r="F11" s="89"/>
      <c r="G11" s="89"/>
      <c r="H11" s="89"/>
      <c r="I11" s="89"/>
      <c r="J11" s="89"/>
      <c r="K11" s="89"/>
      <c r="L11" s="89"/>
      <c r="M11" s="89"/>
      <c r="N11" s="89"/>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F18" sqref="F18"/>
    </sheetView>
  </sheetViews>
  <sheetFormatPr defaultColWidth="8" defaultRowHeight="14.25" customHeight="1"/>
  <cols>
    <col min="1" max="1" width="25.5454545454545" style="1" customWidth="1"/>
    <col min="2" max="9" width="9.99090909090909" style="1" customWidth="1"/>
    <col min="10" max="16384" width="8" style="1"/>
  </cols>
  <sheetData>
    <row r="1" s="1" customFormat="1" ht="13.5" customHeight="1" spans="1:9">
      <c r="A1" s="4"/>
      <c r="B1" s="4"/>
      <c r="C1" s="4"/>
      <c r="D1" s="2"/>
      <c r="E1" s="5"/>
      <c r="F1" s="5"/>
      <c r="G1" s="5"/>
      <c r="H1" s="5"/>
      <c r="I1" s="5" t="s">
        <v>1098</v>
      </c>
    </row>
    <row r="2" s="1" customFormat="1" ht="27.75" customHeight="1" spans="1:9">
      <c r="A2" s="45" t="str">
        <f>"2026"&amp;"年县对下转移支付预算表"</f>
        <v>2026年县对下转移支付预算表</v>
      </c>
      <c r="B2" s="30"/>
      <c r="C2" s="30"/>
      <c r="D2" s="65"/>
      <c r="E2" s="65"/>
      <c r="F2" s="65"/>
      <c r="G2" s="65"/>
      <c r="H2" s="65"/>
      <c r="I2" s="65"/>
    </row>
    <row r="3" s="1" customFormat="1" customHeight="1" spans="1:9">
      <c r="A3" s="2"/>
      <c r="B3" s="66"/>
      <c r="C3" s="66"/>
      <c r="D3" s="34"/>
      <c r="E3" s="34"/>
      <c r="F3" s="34"/>
      <c r="G3" s="34"/>
      <c r="H3" s="34"/>
      <c r="I3" s="44" t="s">
        <v>1</v>
      </c>
    </row>
    <row r="4" s="1" customFormat="1" ht="18" customHeight="1" spans="1:9">
      <c r="A4" s="67" t="str">
        <f>"单位名称："&amp;"瑞丽市户育乡人民政府"</f>
        <v>单位名称：瑞丽市户育乡人民政府</v>
      </c>
      <c r="B4" s="68"/>
      <c r="C4" s="68"/>
      <c r="D4" s="34"/>
      <c r="E4" s="34"/>
      <c r="F4" s="34"/>
      <c r="G4" s="34"/>
      <c r="H4" s="34"/>
      <c r="I4" s="34"/>
    </row>
    <row r="5" s="1" customFormat="1" ht="19.5" customHeight="1" spans="1:9">
      <c r="A5" s="69" t="s">
        <v>1099</v>
      </c>
      <c r="B5" s="37" t="s">
        <v>228</v>
      </c>
      <c r="C5" s="37"/>
      <c r="D5" s="61"/>
      <c r="E5" s="61" t="s">
        <v>1100</v>
      </c>
      <c r="F5" s="61"/>
      <c r="G5" s="61"/>
      <c r="H5" s="61"/>
      <c r="I5" s="61"/>
    </row>
    <row r="6" s="1" customFormat="1" ht="40.5" customHeight="1" spans="1:9">
      <c r="A6" s="70"/>
      <c r="B6" s="37" t="s">
        <v>56</v>
      </c>
      <c r="C6" s="36" t="s">
        <v>60</v>
      </c>
      <c r="D6" s="35" t="s">
        <v>1101</v>
      </c>
      <c r="E6" s="35" t="s">
        <v>1102</v>
      </c>
      <c r="F6" s="35" t="s">
        <v>1103</v>
      </c>
      <c r="G6" s="35" t="s">
        <v>1104</v>
      </c>
      <c r="H6" s="35" t="s">
        <v>1105</v>
      </c>
      <c r="I6" s="35" t="s">
        <v>1106</v>
      </c>
    </row>
    <row r="7" s="1" customFormat="1" ht="19.5" customHeight="1" spans="1:9">
      <c r="A7" s="37">
        <v>1</v>
      </c>
      <c r="B7" s="37">
        <v>2</v>
      </c>
      <c r="C7" s="71">
        <v>3</v>
      </c>
      <c r="D7" s="72">
        <v>4</v>
      </c>
      <c r="E7" s="71">
        <v>5</v>
      </c>
      <c r="F7" s="72">
        <v>6</v>
      </c>
      <c r="G7" s="71">
        <v>7</v>
      </c>
      <c r="H7" s="72">
        <v>8</v>
      </c>
      <c r="I7" s="71">
        <v>9</v>
      </c>
    </row>
    <row r="8" s="1" customFormat="1" ht="19.5" customHeight="1" spans="1:9">
      <c r="A8" s="38"/>
      <c r="B8" s="73"/>
      <c r="C8" s="73"/>
      <c r="D8" s="73"/>
      <c r="E8" s="73"/>
      <c r="F8" s="73"/>
      <c r="G8" s="73"/>
      <c r="H8" s="73"/>
      <c r="I8" s="73"/>
    </row>
    <row r="9" s="1" customFormat="1" ht="19.5" customHeight="1" spans="1:9">
      <c r="A9" s="38"/>
      <c r="B9" s="73"/>
      <c r="C9" s="73"/>
      <c r="D9" s="73"/>
      <c r="E9" s="73"/>
      <c r="F9" s="73"/>
      <c r="G9" s="73"/>
      <c r="H9" s="73"/>
      <c r="I9" s="73"/>
    </row>
    <row r="10" s="1" customFormat="1" ht="19.5" customHeight="1" spans="1:9">
      <c r="A10" s="53" t="s">
        <v>56</v>
      </c>
      <c r="B10" s="73"/>
      <c r="C10" s="73"/>
      <c r="D10" s="73"/>
      <c r="E10" s="73"/>
      <c r="F10" s="73"/>
      <c r="G10" s="73"/>
      <c r="H10" s="73"/>
      <c r="I10" s="73"/>
    </row>
    <row r="11" customHeight="1" spans="1:9">
      <c r="A11" s="64" t="s">
        <v>1107</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8" sqref="A8"/>
    </sheetView>
  </sheetViews>
  <sheetFormatPr defaultColWidth="8" defaultRowHeight="12" customHeight="1" outlineLevelRow="7"/>
  <cols>
    <col min="1" max="10" width="11.5545454545455" style="1" customWidth="1"/>
    <col min="11" max="16384" width="8" style="1"/>
  </cols>
  <sheetData>
    <row r="1" s="1" customFormat="1" customHeight="1" spans="1:10">
      <c r="J1" s="56" t="s">
        <v>1108</v>
      </c>
    </row>
    <row r="2" s="1" customFormat="1" ht="28.5" customHeight="1" spans="1:10">
      <c r="A2" s="57" t="str">
        <f>"2026"&amp;"年县对下转移支付绩效目标表"</f>
        <v>2026年县对下转移支付绩效目标表</v>
      </c>
      <c r="B2" s="6"/>
      <c r="C2" s="6"/>
      <c r="D2" s="6"/>
      <c r="E2" s="6"/>
      <c r="F2" s="58"/>
      <c r="G2" s="6"/>
      <c r="H2" s="58"/>
      <c r="I2" s="58"/>
      <c r="J2" s="6"/>
    </row>
    <row r="3" s="1" customFormat="1" ht="17.25" customHeight="1" spans="1:10">
      <c r="A3" s="7" t="str">
        <f>"单位名称："&amp;"瑞丽市户育乡人民政府"</f>
        <v>单位名称：瑞丽市户育乡人民政府</v>
      </c>
      <c r="B3" s="59"/>
      <c r="C3" s="59"/>
      <c r="D3" s="59"/>
      <c r="E3" s="59"/>
      <c r="F3" s="60"/>
      <c r="G3" s="59"/>
      <c r="H3" s="60"/>
    </row>
    <row r="4" s="1" customFormat="1" ht="44.25" customHeight="1" spans="1:10">
      <c r="A4" s="36" t="s">
        <v>484</v>
      </c>
      <c r="B4" s="36" t="s">
        <v>485</v>
      </c>
      <c r="C4" s="36" t="s">
        <v>486</v>
      </c>
      <c r="D4" s="36" t="s">
        <v>487</v>
      </c>
      <c r="E4" s="36" t="s">
        <v>488</v>
      </c>
      <c r="F4" s="61" t="s">
        <v>489</v>
      </c>
      <c r="G4" s="36" t="s">
        <v>490</v>
      </c>
      <c r="H4" s="61" t="s">
        <v>491</v>
      </c>
      <c r="I4" s="61" t="s">
        <v>492</v>
      </c>
      <c r="J4" s="36" t="s">
        <v>493</v>
      </c>
    </row>
    <row r="5" s="1" customFormat="1" ht="14.25" customHeight="1" spans="1:10">
      <c r="A5" s="36">
        <v>1</v>
      </c>
      <c r="B5" s="36">
        <v>2</v>
      </c>
      <c r="C5" s="36">
        <v>3</v>
      </c>
      <c r="D5" s="36">
        <v>4</v>
      </c>
      <c r="E5" s="36">
        <v>5</v>
      </c>
      <c r="F5" s="61">
        <v>6</v>
      </c>
      <c r="G5" s="36">
        <v>7</v>
      </c>
      <c r="H5" s="61">
        <v>8</v>
      </c>
      <c r="I5" s="61">
        <v>9</v>
      </c>
      <c r="J5" s="36">
        <v>10</v>
      </c>
    </row>
    <row r="6" s="1" customFormat="1" ht="32.7" customHeight="1" spans="1:10">
      <c r="A6" s="38"/>
      <c r="B6" s="51"/>
      <c r="C6" s="51"/>
      <c r="D6" s="51"/>
      <c r="E6" s="62"/>
      <c r="F6" s="63"/>
      <c r="G6" s="62"/>
      <c r="H6" s="63"/>
      <c r="I6" s="63"/>
      <c r="J6" s="62"/>
    </row>
    <row r="7" s="1" customFormat="1" ht="32.7" customHeight="1" spans="1:10">
      <c r="A7" s="38"/>
      <c r="B7" s="23"/>
      <c r="C7" s="23" t="s">
        <v>1109</v>
      </c>
      <c r="D7" s="23" t="s">
        <v>1109</v>
      </c>
      <c r="E7" s="38" t="s">
        <v>1109</v>
      </c>
      <c r="F7" s="23" t="s">
        <v>1109</v>
      </c>
      <c r="G7" s="38" t="s">
        <v>1109</v>
      </c>
      <c r="H7" s="23" t="s">
        <v>1109</v>
      </c>
      <c r="I7" s="23" t="s">
        <v>1109</v>
      </c>
      <c r="J7" s="38" t="s">
        <v>1109</v>
      </c>
    </row>
    <row r="8" customHeight="1" spans="1:10">
      <c r="A8" s="64" t="s">
        <v>1110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20" sqref="F20"/>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4" t="s">
        <v>1111</v>
      </c>
    </row>
    <row r="2" s="1" customFormat="1" ht="28.5" customHeight="1" spans="1:8">
      <c r="A2" s="45" t="str">
        <f>"2026"&amp;"年新增资产配置表"</f>
        <v>2026年新增资产配置表</v>
      </c>
      <c r="B2" s="30"/>
      <c r="C2" s="30"/>
      <c r="D2" s="30"/>
      <c r="E2" s="30"/>
      <c r="F2" s="30"/>
      <c r="G2" s="30"/>
      <c r="H2" s="30"/>
    </row>
    <row r="3" s="1" customFormat="1" ht="13.5" customHeight="1" spans="1:8">
      <c r="A3" s="46" t="str">
        <f>"单位名称："&amp;"瑞丽市户育乡人民政府"</f>
        <v>单位名称：瑞丽市户育乡人民政府</v>
      </c>
      <c r="B3" s="32"/>
      <c r="C3" s="47"/>
      <c r="D3" s="2"/>
      <c r="E3" s="2"/>
      <c r="F3" s="2"/>
      <c r="G3" s="2"/>
      <c r="H3" s="2"/>
    </row>
    <row r="4" s="1" customFormat="1" ht="18" customHeight="1" spans="1:8">
      <c r="A4" s="12" t="s">
        <v>221</v>
      </c>
      <c r="B4" s="12" t="s">
        <v>1112</v>
      </c>
      <c r="C4" s="12" t="s">
        <v>1113</v>
      </c>
      <c r="D4" s="12" t="s">
        <v>1114</v>
      </c>
      <c r="E4" s="12" t="s">
        <v>1115</v>
      </c>
      <c r="F4" s="48" t="s">
        <v>1116</v>
      </c>
      <c r="G4" s="49"/>
      <c r="H4" s="50"/>
    </row>
    <row r="5" s="1" customFormat="1" ht="18" customHeight="1" spans="1:8">
      <c r="A5" s="19"/>
      <c r="B5" s="19"/>
      <c r="C5" s="19"/>
      <c r="D5" s="19"/>
      <c r="E5" s="19"/>
      <c r="F5" s="36" t="s">
        <v>1047</v>
      </c>
      <c r="G5" s="36" t="s">
        <v>1117</v>
      </c>
      <c r="H5" s="36" t="s">
        <v>1118</v>
      </c>
    </row>
    <row r="6" s="1" customFormat="1" ht="21" customHeight="1" spans="1:8">
      <c r="A6" s="36">
        <v>1</v>
      </c>
      <c r="B6" s="36">
        <v>2</v>
      </c>
      <c r="C6" s="36">
        <v>3</v>
      </c>
      <c r="D6" s="36">
        <v>4</v>
      </c>
      <c r="E6" s="36">
        <v>5</v>
      </c>
      <c r="F6" s="36">
        <v>6</v>
      </c>
      <c r="G6" s="36">
        <v>7</v>
      </c>
      <c r="H6" s="36">
        <v>8</v>
      </c>
    </row>
    <row r="7" s="1" customFormat="1" ht="33" customHeight="1" spans="1:8">
      <c r="A7" s="51"/>
      <c r="B7" s="51"/>
      <c r="C7" s="51"/>
      <c r="D7" s="51"/>
      <c r="E7" s="51"/>
      <c r="F7" s="39"/>
      <c r="G7" s="52"/>
      <c r="H7" s="52"/>
    </row>
    <row r="8" s="1" customFormat="1" ht="24" customHeight="1" spans="1:8">
      <c r="A8" s="53" t="s">
        <v>56</v>
      </c>
      <c r="B8" s="54"/>
      <c r="C8" s="54"/>
      <c r="D8" s="54"/>
      <c r="E8" s="54"/>
      <c r="F8" s="40"/>
      <c r="G8" s="55"/>
      <c r="H8" s="55"/>
    </row>
    <row r="9" customHeight="1" spans="1:8">
      <c r="A9" s="43" t="s">
        <v>1119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24" sqref="E24"/>
    </sheetView>
  </sheetViews>
  <sheetFormatPr defaultColWidth="8" defaultRowHeight="14.25" customHeight="1"/>
  <cols>
    <col min="1" max="1" width="9" style="1" customWidth="1"/>
    <col min="2" max="3" width="20.8636363636364" style="1" customWidth="1"/>
    <col min="4" max="4" width="9.75454545454545" style="1" customWidth="1"/>
    <col min="5" max="5" width="15.5" style="1" customWidth="1"/>
    <col min="6" max="6" width="8.61818181818182" style="1" customWidth="1"/>
    <col min="7" max="7" width="15.5" style="1" customWidth="1"/>
    <col min="8" max="11" width="13.4909090909091" style="1" customWidth="1"/>
    <col min="12" max="16384" width="8" style="1"/>
  </cols>
  <sheetData>
    <row r="1" s="1" customFormat="1" ht="13.5" customHeight="1" spans="1:11">
      <c r="A1" s="2"/>
      <c r="B1" s="2"/>
      <c r="C1" s="2"/>
      <c r="D1" s="3"/>
      <c r="E1" s="3"/>
      <c r="F1" s="3"/>
      <c r="G1" s="3"/>
      <c r="H1" s="4"/>
      <c r="I1" s="4"/>
      <c r="J1" s="4"/>
      <c r="K1" s="5" t="s">
        <v>1120</v>
      </c>
    </row>
    <row r="2" s="1" customFormat="1" ht="27.75" customHeight="1" spans="1:11">
      <c r="A2" s="30" t="str">
        <f>"2026"&amp;"年上级转移支付补助项目支出预算表"</f>
        <v>2026年上级转移支付补助项目支出预算表</v>
      </c>
      <c r="B2" s="30"/>
      <c r="C2" s="30"/>
      <c r="D2" s="30"/>
      <c r="E2" s="30"/>
      <c r="F2" s="30"/>
      <c r="G2" s="30"/>
      <c r="H2" s="30"/>
      <c r="I2" s="30"/>
      <c r="J2" s="30"/>
      <c r="K2" s="30"/>
    </row>
    <row r="3" s="1" customFormat="1" ht="13.5" customHeight="1" spans="1:11">
      <c r="A3" s="31" t="str">
        <f>"单位名称："&amp;"瑞丽市户育乡人民政府"</f>
        <v>单位名称：瑞丽市户育乡人民政府</v>
      </c>
      <c r="B3" s="32"/>
      <c r="C3" s="32"/>
      <c r="D3" s="32"/>
      <c r="E3" s="32"/>
      <c r="F3" s="32"/>
      <c r="G3" s="32"/>
      <c r="H3" s="33"/>
      <c r="I3" s="33"/>
      <c r="J3" s="33"/>
      <c r="K3" s="34" t="s">
        <v>53</v>
      </c>
    </row>
    <row r="4" s="1" customFormat="1" ht="21.75" customHeight="1" spans="1:11">
      <c r="A4" s="35" t="s">
        <v>356</v>
      </c>
      <c r="B4" s="35" t="s">
        <v>223</v>
      </c>
      <c r="C4" s="35" t="s">
        <v>357</v>
      </c>
      <c r="D4" s="36" t="s">
        <v>224</v>
      </c>
      <c r="E4" s="36" t="s">
        <v>225</v>
      </c>
      <c r="F4" s="36" t="s">
        <v>358</v>
      </c>
      <c r="G4" s="36" t="s">
        <v>359</v>
      </c>
      <c r="H4" s="37" t="s">
        <v>56</v>
      </c>
      <c r="I4" s="37" t="s">
        <v>1121</v>
      </c>
      <c r="J4" s="37"/>
      <c r="K4" s="37"/>
    </row>
    <row r="5" s="1" customFormat="1" ht="21.75" customHeight="1" spans="1:11">
      <c r="A5" s="35"/>
      <c r="B5" s="35"/>
      <c r="C5" s="35"/>
      <c r="D5" s="36"/>
      <c r="E5" s="36"/>
      <c r="F5" s="36"/>
      <c r="G5" s="36"/>
      <c r="H5" s="37"/>
      <c r="I5" s="36" t="s">
        <v>60</v>
      </c>
      <c r="J5" s="36" t="s">
        <v>61</v>
      </c>
      <c r="K5" s="36" t="s">
        <v>62</v>
      </c>
    </row>
    <row r="6" s="1" customFormat="1" ht="40.5" customHeight="1" spans="1:11">
      <c r="A6" s="35"/>
      <c r="B6" s="35"/>
      <c r="C6" s="35"/>
      <c r="D6" s="36"/>
      <c r="E6" s="36"/>
      <c r="F6" s="36"/>
      <c r="G6" s="36"/>
      <c r="H6" s="37"/>
      <c r="I6" s="36"/>
      <c r="J6" s="36"/>
      <c r="K6" s="36"/>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8"/>
      <c r="B8" s="23" t="s">
        <v>1122</v>
      </c>
      <c r="C8" s="38"/>
      <c r="D8" s="38"/>
      <c r="E8" s="38"/>
      <c r="F8" s="38"/>
      <c r="G8" s="38"/>
      <c r="H8" s="24">
        <v>440000</v>
      </c>
      <c r="I8" s="24">
        <v>440000</v>
      </c>
      <c r="J8" s="24"/>
      <c r="K8" s="39"/>
    </row>
    <row r="9" s="1" customFormat="1" ht="52.5" customHeight="1" spans="1:11">
      <c r="A9" s="23" t="s">
        <v>363</v>
      </c>
      <c r="B9" s="23" t="s">
        <v>1122</v>
      </c>
      <c r="C9" s="23" t="s">
        <v>72</v>
      </c>
      <c r="D9" s="23" t="s">
        <v>159</v>
      </c>
      <c r="E9" s="23" t="s">
        <v>160</v>
      </c>
      <c r="F9" s="23" t="s">
        <v>432</v>
      </c>
      <c r="G9" s="23" t="s">
        <v>433</v>
      </c>
      <c r="H9" s="24">
        <v>440000</v>
      </c>
      <c r="I9" s="24">
        <v>440000</v>
      </c>
      <c r="J9" s="24"/>
      <c r="K9" s="40"/>
    </row>
    <row r="10" s="1" customFormat="1" ht="30" customHeight="1" spans="1:11">
      <c r="A10" s="41" t="s">
        <v>1041</v>
      </c>
      <c r="B10" s="42"/>
      <c r="C10" s="42"/>
      <c r="D10" s="42"/>
      <c r="E10" s="42"/>
      <c r="F10" s="42"/>
      <c r="G10" s="42"/>
      <c r="H10" s="24">
        <v>440000</v>
      </c>
      <c r="I10" s="24">
        <v>440000</v>
      </c>
      <c r="J10" s="24"/>
      <c r="K10" s="40"/>
    </row>
    <row r="11" customHeight="1" spans="1:11">
      <c r="A11"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opLeftCell="A44" workbookViewId="0">
      <selection activeCell="K13" sqref="K13"/>
    </sheetView>
  </sheetViews>
  <sheetFormatPr defaultColWidth="8" defaultRowHeight="14.25" customHeight="1" outlineLevelCol="6"/>
  <cols>
    <col min="1" max="4" width="17.5454545454545" style="1" customWidth="1"/>
    <col min="5" max="7" width="18.4181818181818" style="1" customWidth="1"/>
    <col min="8" max="16384" width="8" style="1"/>
  </cols>
  <sheetData>
    <row r="1" s="1" customFormat="1" ht="13.5" customHeight="1" spans="1:7">
      <c r="A1" s="2"/>
      <c r="B1" s="2"/>
      <c r="C1" s="2"/>
      <c r="D1" s="3"/>
      <c r="E1" s="4"/>
      <c r="F1" s="4"/>
      <c r="G1" s="5" t="s">
        <v>1123</v>
      </c>
    </row>
    <row r="2" s="1" customFormat="1" ht="27.75" customHeight="1" spans="1:7">
      <c r="A2" s="6" t="str">
        <f>"2026"&amp;"年部门项目支出中期规划预算表"</f>
        <v>2026年部门项目支出中期规划预算表</v>
      </c>
      <c r="B2" s="6"/>
      <c r="C2" s="6"/>
      <c r="D2" s="6"/>
      <c r="E2" s="6"/>
      <c r="F2" s="6"/>
      <c r="G2" s="6"/>
    </row>
    <row r="3" s="1" customFormat="1" ht="13.5" customHeight="1" spans="1:7">
      <c r="A3" s="7" t="str">
        <f>"单位名称："&amp;"瑞丽市户育乡人民政府"</f>
        <v>单位名称：瑞丽市户育乡人民政府</v>
      </c>
      <c r="B3" s="8"/>
      <c r="C3" s="8"/>
      <c r="D3" s="8"/>
      <c r="E3" s="9"/>
      <c r="F3" s="9"/>
      <c r="G3" s="10" t="s">
        <v>53</v>
      </c>
    </row>
    <row r="4" s="1" customFormat="1" ht="21.75" customHeight="1" spans="1:7">
      <c r="A4" s="11" t="s">
        <v>357</v>
      </c>
      <c r="B4" s="11" t="s">
        <v>356</v>
      </c>
      <c r="C4" s="11" t="s">
        <v>223</v>
      </c>
      <c r="D4" s="12" t="s">
        <v>1124</v>
      </c>
      <c r="E4" s="13" t="s">
        <v>60</v>
      </c>
      <c r="F4" s="14"/>
      <c r="G4" s="15"/>
    </row>
    <row r="5" s="1" customFormat="1" ht="21.75" customHeight="1" spans="1:7">
      <c r="A5" s="16"/>
      <c r="B5" s="16"/>
      <c r="C5" s="16"/>
      <c r="D5" s="17"/>
      <c r="E5" s="12" t="str">
        <f>"2026"&amp;"年"</f>
        <v>2026年</v>
      </c>
      <c r="F5" s="12" t="str">
        <f>"2026"+1&amp;"年"</f>
        <v>2027年</v>
      </c>
      <c r="G5" s="12" t="str">
        <f>"2026"+2&amp;"年"</f>
        <v>2028年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72</v>
      </c>
      <c r="B8" s="23"/>
      <c r="C8" s="23"/>
      <c r="D8" s="23"/>
      <c r="E8" s="24">
        <v>20355080.31</v>
      </c>
      <c r="F8" s="24"/>
      <c r="G8" s="24"/>
    </row>
    <row r="9" s="1" customFormat="1" ht="52.5" customHeight="1" spans="1:7">
      <c r="A9" s="25"/>
      <c r="B9" s="23" t="s">
        <v>1125</v>
      </c>
      <c r="C9" s="23" t="s">
        <v>332</v>
      </c>
      <c r="D9" s="23" t="s">
        <v>1126</v>
      </c>
      <c r="E9" s="24">
        <v>36000</v>
      </c>
      <c r="F9" s="24"/>
      <c r="G9" s="24"/>
    </row>
    <row r="10" s="1" customFormat="1" ht="52.5" customHeight="1" spans="1:7">
      <c r="A10" s="26"/>
      <c r="B10" s="23" t="s">
        <v>1125</v>
      </c>
      <c r="C10" s="23" t="s">
        <v>340</v>
      </c>
      <c r="D10" s="23" t="s">
        <v>1126</v>
      </c>
      <c r="E10" s="24">
        <v>40320</v>
      </c>
      <c r="F10" s="24"/>
      <c r="G10" s="24"/>
    </row>
    <row r="11" s="1" customFormat="1" ht="52.5" customHeight="1" spans="1:7">
      <c r="A11" s="26"/>
      <c r="B11" s="23" t="s">
        <v>1125</v>
      </c>
      <c r="C11" s="23" t="s">
        <v>344</v>
      </c>
      <c r="D11" s="23" t="s">
        <v>1126</v>
      </c>
      <c r="E11" s="24">
        <v>36000</v>
      </c>
      <c r="F11" s="24"/>
      <c r="G11" s="24"/>
    </row>
    <row r="12" s="1" customFormat="1" ht="52.5" customHeight="1" spans="1:7">
      <c r="A12" s="26"/>
      <c r="B12" s="23" t="s">
        <v>1125</v>
      </c>
      <c r="C12" s="23" t="s">
        <v>352</v>
      </c>
      <c r="D12" s="23" t="s">
        <v>1126</v>
      </c>
      <c r="E12" s="24">
        <v>41400</v>
      </c>
      <c r="F12" s="24"/>
      <c r="G12" s="24"/>
    </row>
    <row r="13" s="1" customFormat="1" ht="52.5" customHeight="1" spans="1:7">
      <c r="A13" s="26"/>
      <c r="B13" s="23" t="s">
        <v>1125</v>
      </c>
      <c r="C13" s="23" t="s">
        <v>346</v>
      </c>
      <c r="D13" s="23" t="s">
        <v>1126</v>
      </c>
      <c r="E13" s="24">
        <v>24000</v>
      </c>
      <c r="F13" s="24"/>
      <c r="G13" s="24"/>
    </row>
    <row r="14" s="1" customFormat="1" ht="52.5" customHeight="1" spans="1:7">
      <c r="A14" s="26"/>
      <c r="B14" s="23" t="s">
        <v>1125</v>
      </c>
      <c r="C14" s="23" t="s">
        <v>348</v>
      </c>
      <c r="D14" s="23" t="s">
        <v>1126</v>
      </c>
      <c r="E14" s="24">
        <v>18000</v>
      </c>
      <c r="F14" s="24"/>
      <c r="G14" s="24"/>
    </row>
    <row r="15" s="1" customFormat="1" ht="52.5" customHeight="1" spans="1:7">
      <c r="A15" s="26"/>
      <c r="B15" s="23" t="s">
        <v>1127</v>
      </c>
      <c r="C15" s="23" t="s">
        <v>330</v>
      </c>
      <c r="D15" s="23" t="s">
        <v>1126</v>
      </c>
      <c r="E15" s="24">
        <v>95000</v>
      </c>
      <c r="F15" s="24"/>
      <c r="G15" s="24"/>
    </row>
    <row r="16" s="1" customFormat="1" ht="52.5" customHeight="1" spans="1:7">
      <c r="A16" s="26"/>
      <c r="B16" s="23" t="s">
        <v>1127</v>
      </c>
      <c r="C16" s="23" t="s">
        <v>350</v>
      </c>
      <c r="D16" s="23" t="s">
        <v>1126</v>
      </c>
      <c r="E16" s="24">
        <v>3784395</v>
      </c>
      <c r="F16" s="24"/>
      <c r="G16" s="24"/>
    </row>
    <row r="17" s="1" customFormat="1" ht="52.5" customHeight="1" spans="1:7">
      <c r="A17" s="26"/>
      <c r="B17" s="23" t="s">
        <v>1127</v>
      </c>
      <c r="C17" s="23" t="s">
        <v>336</v>
      </c>
      <c r="D17" s="23" t="s">
        <v>1126</v>
      </c>
      <c r="E17" s="24">
        <v>326400</v>
      </c>
      <c r="F17" s="24"/>
      <c r="G17" s="24"/>
    </row>
    <row r="18" s="1" customFormat="1" ht="52.5" customHeight="1" spans="1:7">
      <c r="A18" s="26"/>
      <c r="B18" s="23" t="s">
        <v>1127</v>
      </c>
      <c r="C18" s="23" t="s">
        <v>338</v>
      </c>
      <c r="D18" s="23" t="s">
        <v>1126</v>
      </c>
      <c r="E18" s="24">
        <v>39240</v>
      </c>
      <c r="F18" s="24"/>
      <c r="G18" s="24"/>
    </row>
    <row r="19" s="1" customFormat="1" ht="52.5" customHeight="1" spans="1:7">
      <c r="A19" s="26"/>
      <c r="B19" s="23" t="s">
        <v>1127</v>
      </c>
      <c r="C19" s="23" t="s">
        <v>354</v>
      </c>
      <c r="D19" s="23" t="s">
        <v>1126</v>
      </c>
      <c r="E19" s="24">
        <v>884253.63</v>
      </c>
      <c r="F19" s="24"/>
      <c r="G19" s="24"/>
    </row>
    <row r="20" s="1" customFormat="1" ht="52.5" customHeight="1" spans="1:7">
      <c r="A20" s="26"/>
      <c r="B20" s="23" t="s">
        <v>1128</v>
      </c>
      <c r="C20" s="23" t="s">
        <v>379</v>
      </c>
      <c r="D20" s="23" t="s">
        <v>1126</v>
      </c>
      <c r="E20" s="24">
        <v>45000</v>
      </c>
      <c r="F20" s="24"/>
      <c r="G20" s="24"/>
    </row>
    <row r="21" s="1" customFormat="1" ht="52.5" customHeight="1" spans="1:7">
      <c r="A21" s="26"/>
      <c r="B21" s="23" t="s">
        <v>1128</v>
      </c>
      <c r="C21" s="23" t="s">
        <v>384</v>
      </c>
      <c r="D21" s="23" t="s">
        <v>1126</v>
      </c>
      <c r="E21" s="24">
        <v>48000</v>
      </c>
      <c r="F21" s="24"/>
      <c r="G21" s="24"/>
    </row>
    <row r="22" s="1" customFormat="1" ht="52.5" customHeight="1" spans="1:7">
      <c r="A22" s="26"/>
      <c r="B22" s="23" t="s">
        <v>1128</v>
      </c>
      <c r="C22" s="23" t="s">
        <v>473</v>
      </c>
      <c r="D22" s="23" t="s">
        <v>1126</v>
      </c>
      <c r="E22" s="24">
        <v>170000</v>
      </c>
      <c r="F22" s="24"/>
      <c r="G22" s="24"/>
    </row>
    <row r="23" s="1" customFormat="1" ht="52.5" customHeight="1" spans="1:7">
      <c r="A23" s="26"/>
      <c r="B23" s="23" t="s">
        <v>1128</v>
      </c>
      <c r="C23" s="23" t="s">
        <v>477</v>
      </c>
      <c r="D23" s="23" t="s">
        <v>1126</v>
      </c>
      <c r="E23" s="24">
        <v>10000</v>
      </c>
      <c r="F23" s="24"/>
      <c r="G23" s="24"/>
    </row>
    <row r="24" s="1" customFormat="1" ht="52.5" customHeight="1" spans="1:7">
      <c r="A24" s="26"/>
      <c r="B24" s="23" t="s">
        <v>1129</v>
      </c>
      <c r="C24" s="23" t="s">
        <v>442</v>
      </c>
      <c r="D24" s="23" t="s">
        <v>1126</v>
      </c>
      <c r="E24" s="24">
        <v>57148.44</v>
      </c>
      <c r="F24" s="24"/>
      <c r="G24" s="24"/>
    </row>
    <row r="25" s="1" customFormat="1" ht="52.5" customHeight="1" spans="1:7">
      <c r="A25" s="26"/>
      <c r="B25" s="23" t="s">
        <v>1129</v>
      </c>
      <c r="C25" s="23" t="s">
        <v>410</v>
      </c>
      <c r="D25" s="23" t="s">
        <v>1126</v>
      </c>
      <c r="E25" s="24">
        <v>200000</v>
      </c>
      <c r="F25" s="24"/>
      <c r="G25" s="24"/>
    </row>
    <row r="26" s="1" customFormat="1" ht="52.5" customHeight="1" spans="1:7">
      <c r="A26" s="26"/>
      <c r="B26" s="23" t="s">
        <v>1129</v>
      </c>
      <c r="C26" s="23" t="s">
        <v>412</v>
      </c>
      <c r="D26" s="23" t="s">
        <v>1126</v>
      </c>
      <c r="E26" s="24">
        <v>90000</v>
      </c>
      <c r="F26" s="24"/>
      <c r="G26" s="24"/>
    </row>
    <row r="27" s="1" customFormat="1" ht="52.5" customHeight="1" spans="1:7">
      <c r="A27" s="26"/>
      <c r="B27" s="23" t="s">
        <v>1129</v>
      </c>
      <c r="C27" s="23" t="s">
        <v>414</v>
      </c>
      <c r="D27" s="23" t="s">
        <v>1126</v>
      </c>
      <c r="E27" s="24">
        <v>504000</v>
      </c>
      <c r="F27" s="24"/>
      <c r="G27" s="24"/>
    </row>
    <row r="28" s="1" customFormat="1" ht="52.5" customHeight="1" spans="1:7">
      <c r="A28" s="26"/>
      <c r="B28" s="23" t="s">
        <v>1129</v>
      </c>
      <c r="C28" s="23" t="s">
        <v>399</v>
      </c>
      <c r="D28" s="23" t="s">
        <v>1126</v>
      </c>
      <c r="E28" s="24">
        <v>80000</v>
      </c>
      <c r="F28" s="24"/>
      <c r="G28" s="24"/>
    </row>
    <row r="29" s="1" customFormat="1" ht="52.5" customHeight="1" spans="1:7">
      <c r="A29" s="26"/>
      <c r="B29" s="23" t="s">
        <v>1129</v>
      </c>
      <c r="C29" s="23" t="s">
        <v>395</v>
      </c>
      <c r="D29" s="23" t="s">
        <v>1126</v>
      </c>
      <c r="E29" s="24">
        <v>1255200</v>
      </c>
      <c r="F29" s="24"/>
      <c r="G29" s="24"/>
    </row>
    <row r="30" s="1" customFormat="1" ht="52.5" customHeight="1" spans="1:7">
      <c r="A30" s="26"/>
      <c r="B30" s="23" t="s">
        <v>1129</v>
      </c>
      <c r="C30" s="23" t="s">
        <v>397</v>
      </c>
      <c r="D30" s="23" t="s">
        <v>1126</v>
      </c>
      <c r="E30" s="24">
        <v>201600</v>
      </c>
      <c r="F30" s="24"/>
      <c r="G30" s="24"/>
    </row>
    <row r="31" s="1" customFormat="1" ht="52.5" customHeight="1" spans="1:7">
      <c r="A31" s="26"/>
      <c r="B31" s="23" t="s">
        <v>1129</v>
      </c>
      <c r="C31" s="23" t="s">
        <v>392</v>
      </c>
      <c r="D31" s="23" t="s">
        <v>1126</v>
      </c>
      <c r="E31" s="24">
        <v>420000</v>
      </c>
      <c r="F31" s="24"/>
      <c r="G31" s="24"/>
    </row>
    <row r="32" s="1" customFormat="1" ht="52.5" customHeight="1" spans="1:7">
      <c r="A32" s="26"/>
      <c r="B32" s="23" t="s">
        <v>1129</v>
      </c>
      <c r="C32" s="23" t="s">
        <v>479</v>
      </c>
      <c r="D32" s="23" t="s">
        <v>1126</v>
      </c>
      <c r="E32" s="24">
        <v>25200</v>
      </c>
      <c r="F32" s="24"/>
      <c r="G32" s="24"/>
    </row>
    <row r="33" s="1" customFormat="1" ht="52.5" customHeight="1" spans="1:7">
      <c r="A33" s="26"/>
      <c r="B33" s="23" t="s">
        <v>1130</v>
      </c>
      <c r="C33" s="23" t="s">
        <v>464</v>
      </c>
      <c r="D33" s="23" t="s">
        <v>1126</v>
      </c>
      <c r="E33" s="24">
        <v>40000</v>
      </c>
      <c r="F33" s="24"/>
      <c r="G33" s="24"/>
    </row>
    <row r="34" s="1" customFormat="1" ht="52.5" customHeight="1" spans="1:7">
      <c r="A34" s="26"/>
      <c r="B34" s="23" t="s">
        <v>1130</v>
      </c>
      <c r="C34" s="23" t="s">
        <v>418</v>
      </c>
      <c r="D34" s="23" t="s">
        <v>1126</v>
      </c>
      <c r="E34" s="24">
        <v>5000</v>
      </c>
      <c r="F34" s="24"/>
      <c r="G34" s="24"/>
    </row>
    <row r="35" s="1" customFormat="1" ht="52.5" customHeight="1" spans="1:7">
      <c r="A35" s="26"/>
      <c r="B35" s="23" t="s">
        <v>1130</v>
      </c>
      <c r="C35" s="23" t="s">
        <v>471</v>
      </c>
      <c r="D35" s="23" t="s">
        <v>1126</v>
      </c>
      <c r="E35" s="24">
        <v>80000</v>
      </c>
      <c r="F35" s="24"/>
      <c r="G35" s="24"/>
    </row>
    <row r="36" s="1" customFormat="1" ht="52.5" customHeight="1" spans="1:7">
      <c r="A36" s="26"/>
      <c r="B36" s="23" t="s">
        <v>1130</v>
      </c>
      <c r="C36" s="23" t="s">
        <v>434</v>
      </c>
      <c r="D36" s="23" t="s">
        <v>1126</v>
      </c>
      <c r="E36" s="24">
        <v>10000</v>
      </c>
      <c r="F36" s="24"/>
      <c r="G36" s="24"/>
    </row>
    <row r="37" s="1" customFormat="1" ht="52.5" customHeight="1" spans="1:7">
      <c r="A37" s="26"/>
      <c r="B37" s="23" t="s">
        <v>1130</v>
      </c>
      <c r="C37" s="23" t="s">
        <v>430</v>
      </c>
      <c r="D37" s="23" t="s">
        <v>1126</v>
      </c>
      <c r="E37" s="24">
        <v>100000</v>
      </c>
      <c r="F37" s="24"/>
      <c r="G37" s="24"/>
    </row>
    <row r="38" s="1" customFormat="1" ht="52.5" customHeight="1" spans="1:7">
      <c r="A38" s="26"/>
      <c r="B38" s="23" t="s">
        <v>1130</v>
      </c>
      <c r="C38" s="23" t="s">
        <v>444</v>
      </c>
      <c r="D38" s="23" t="s">
        <v>1126</v>
      </c>
      <c r="E38" s="24">
        <v>5000</v>
      </c>
      <c r="F38" s="24"/>
      <c r="G38" s="24"/>
    </row>
    <row r="39" s="1" customFormat="1" ht="52.5" customHeight="1" spans="1:7">
      <c r="A39" s="26"/>
      <c r="B39" s="23" t="s">
        <v>1130</v>
      </c>
      <c r="C39" s="23" t="s">
        <v>426</v>
      </c>
      <c r="D39" s="23" t="s">
        <v>1126</v>
      </c>
      <c r="E39" s="24">
        <v>5000</v>
      </c>
      <c r="F39" s="24"/>
      <c r="G39" s="24"/>
    </row>
    <row r="40" s="1" customFormat="1" ht="52.5" customHeight="1" spans="1:7">
      <c r="A40" s="26"/>
      <c r="B40" s="23" t="s">
        <v>1130</v>
      </c>
      <c r="C40" s="23" t="s">
        <v>446</v>
      </c>
      <c r="D40" s="23" t="s">
        <v>1126</v>
      </c>
      <c r="E40" s="24">
        <v>5000</v>
      </c>
      <c r="F40" s="24"/>
      <c r="G40" s="24"/>
    </row>
    <row r="41" s="1" customFormat="1" ht="52.5" customHeight="1" spans="1:7">
      <c r="A41" s="26"/>
      <c r="B41" s="23" t="s">
        <v>1130</v>
      </c>
      <c r="C41" s="23" t="s">
        <v>424</v>
      </c>
      <c r="D41" s="23" t="s">
        <v>1126</v>
      </c>
      <c r="E41" s="24">
        <v>5000</v>
      </c>
      <c r="F41" s="24"/>
      <c r="G41" s="24"/>
    </row>
    <row r="42" s="1" customFormat="1" ht="52.5" customHeight="1" spans="1:7">
      <c r="A42" s="26"/>
      <c r="B42" s="23" t="s">
        <v>1130</v>
      </c>
      <c r="C42" s="23" t="s">
        <v>448</v>
      </c>
      <c r="D42" s="23" t="s">
        <v>1126</v>
      </c>
      <c r="E42" s="24">
        <v>5000</v>
      </c>
      <c r="F42" s="24"/>
      <c r="G42" s="24"/>
    </row>
    <row r="43" s="1" customFormat="1" ht="52.5" customHeight="1" spans="1:7">
      <c r="A43" s="26"/>
      <c r="B43" s="23" t="s">
        <v>1130</v>
      </c>
      <c r="C43" s="23" t="s">
        <v>475</v>
      </c>
      <c r="D43" s="23" t="s">
        <v>1126</v>
      </c>
      <c r="E43" s="24">
        <v>20000</v>
      </c>
      <c r="F43" s="24"/>
      <c r="G43" s="24"/>
    </row>
    <row r="44" s="1" customFormat="1" ht="52.5" customHeight="1" spans="1:7">
      <c r="A44" s="26"/>
      <c r="B44" s="23" t="s">
        <v>1130</v>
      </c>
      <c r="C44" s="23" t="s">
        <v>428</v>
      </c>
      <c r="D44" s="23" t="s">
        <v>1126</v>
      </c>
      <c r="E44" s="24">
        <v>50000</v>
      </c>
      <c r="F44" s="24"/>
      <c r="G44" s="24"/>
    </row>
    <row r="45" s="1" customFormat="1" ht="52.5" customHeight="1" spans="1:7">
      <c r="A45" s="26"/>
      <c r="B45" s="23" t="s">
        <v>1130</v>
      </c>
      <c r="C45" s="23" t="s">
        <v>436</v>
      </c>
      <c r="D45" s="23" t="s">
        <v>1126</v>
      </c>
      <c r="E45" s="24">
        <v>100000</v>
      </c>
      <c r="F45" s="24"/>
      <c r="G45" s="24"/>
    </row>
    <row r="46" s="1" customFormat="1" ht="52.5" customHeight="1" spans="1:7">
      <c r="A46" s="26"/>
      <c r="B46" s="23" t="s">
        <v>1130</v>
      </c>
      <c r="C46" s="23" t="s">
        <v>481</v>
      </c>
      <c r="D46" s="23" t="s">
        <v>1126</v>
      </c>
      <c r="E46" s="24">
        <v>5000</v>
      </c>
      <c r="F46" s="24"/>
      <c r="G46" s="24"/>
    </row>
    <row r="47" s="1" customFormat="1" ht="52.5" customHeight="1" spans="1:7">
      <c r="A47" s="26"/>
      <c r="B47" s="23" t="s">
        <v>1130</v>
      </c>
      <c r="C47" s="23" t="s">
        <v>420</v>
      </c>
      <c r="D47" s="23" t="s">
        <v>1126</v>
      </c>
      <c r="E47" s="24">
        <v>40000</v>
      </c>
      <c r="F47" s="24"/>
      <c r="G47" s="24"/>
    </row>
    <row r="48" s="1" customFormat="1" ht="52.5" customHeight="1" spans="1:7">
      <c r="A48" s="26"/>
      <c r="B48" s="23" t="s">
        <v>1130</v>
      </c>
      <c r="C48" s="23" t="s">
        <v>440</v>
      </c>
      <c r="D48" s="23" t="s">
        <v>1126</v>
      </c>
      <c r="E48" s="24">
        <v>3000</v>
      </c>
      <c r="F48" s="24"/>
      <c r="G48" s="24"/>
    </row>
    <row r="49" s="1" customFormat="1" ht="52.5" customHeight="1" spans="1:7">
      <c r="A49" s="26"/>
      <c r="B49" s="23" t="s">
        <v>1130</v>
      </c>
      <c r="C49" s="23" t="s">
        <v>371</v>
      </c>
      <c r="D49" s="23" t="s">
        <v>1126</v>
      </c>
      <c r="E49" s="24">
        <v>30000</v>
      </c>
      <c r="F49" s="24"/>
      <c r="G49" s="24"/>
    </row>
    <row r="50" s="1" customFormat="1" ht="52.5" customHeight="1" spans="1:7">
      <c r="A50" s="26"/>
      <c r="B50" s="23" t="s">
        <v>1130</v>
      </c>
      <c r="C50" s="23" t="s">
        <v>438</v>
      </c>
      <c r="D50" s="23" t="s">
        <v>1126</v>
      </c>
      <c r="E50" s="24">
        <v>10000</v>
      </c>
      <c r="F50" s="24"/>
      <c r="G50" s="24"/>
    </row>
    <row r="51" s="1" customFormat="1" ht="52.5" customHeight="1" spans="1:7">
      <c r="A51" s="26"/>
      <c r="B51" s="23" t="s">
        <v>1130</v>
      </c>
      <c r="C51" s="23" t="s">
        <v>452</v>
      </c>
      <c r="D51" s="23" t="s">
        <v>1126</v>
      </c>
      <c r="E51" s="24">
        <v>113400</v>
      </c>
      <c r="F51" s="24"/>
      <c r="G51" s="24"/>
    </row>
    <row r="52" s="1" customFormat="1" ht="52.5" customHeight="1" spans="1:7">
      <c r="A52" s="26"/>
      <c r="B52" s="23" t="s">
        <v>1130</v>
      </c>
      <c r="C52" s="23" t="s">
        <v>458</v>
      </c>
      <c r="D52" s="23" t="s">
        <v>1126</v>
      </c>
      <c r="E52" s="24">
        <v>24000</v>
      </c>
      <c r="F52" s="24"/>
      <c r="G52" s="24"/>
    </row>
    <row r="53" s="1" customFormat="1" ht="52.5" customHeight="1" spans="1:7">
      <c r="A53" s="26"/>
      <c r="B53" s="23" t="s">
        <v>1130</v>
      </c>
      <c r="C53" s="23" t="s">
        <v>456</v>
      </c>
      <c r="D53" s="23" t="s">
        <v>1126</v>
      </c>
      <c r="E53" s="24">
        <v>919800</v>
      </c>
      <c r="F53" s="24"/>
      <c r="G53" s="24"/>
    </row>
    <row r="54" s="1" customFormat="1" ht="52.5" customHeight="1" spans="1:7">
      <c r="A54" s="26"/>
      <c r="B54" s="23" t="s">
        <v>1130</v>
      </c>
      <c r="C54" s="23" t="s">
        <v>377</v>
      </c>
      <c r="D54" s="23" t="s">
        <v>1126</v>
      </c>
      <c r="E54" s="24">
        <v>45266.76</v>
      </c>
      <c r="F54" s="24"/>
      <c r="G54" s="24"/>
    </row>
    <row r="55" s="1" customFormat="1" ht="52.5" customHeight="1" spans="1:7">
      <c r="A55" s="26"/>
      <c r="B55" s="23" t="s">
        <v>1130</v>
      </c>
      <c r="C55" s="23" t="s">
        <v>375</v>
      </c>
      <c r="D55" s="23" t="s">
        <v>1126</v>
      </c>
      <c r="E55" s="24">
        <v>802189</v>
      </c>
      <c r="F55" s="24"/>
      <c r="G55" s="24"/>
    </row>
    <row r="56" s="1" customFormat="1" ht="52.5" customHeight="1" spans="1:7">
      <c r="A56" s="26"/>
      <c r="B56" s="23" t="s">
        <v>1130</v>
      </c>
      <c r="C56" s="23" t="s">
        <v>422</v>
      </c>
      <c r="D56" s="23" t="s">
        <v>1126</v>
      </c>
      <c r="E56" s="24">
        <v>10000</v>
      </c>
      <c r="F56" s="24"/>
      <c r="G56" s="24"/>
    </row>
    <row r="57" s="1" customFormat="1" ht="52.5" customHeight="1" spans="1:7">
      <c r="A57" s="26"/>
      <c r="B57" s="23" t="s">
        <v>1130</v>
      </c>
      <c r="C57" s="23" t="s">
        <v>390</v>
      </c>
      <c r="D57" s="23" t="s">
        <v>1126</v>
      </c>
      <c r="E57" s="24">
        <v>8000</v>
      </c>
      <c r="F57" s="24"/>
      <c r="G57" s="24"/>
    </row>
    <row r="58" s="1" customFormat="1" ht="52.5" customHeight="1" spans="1:7">
      <c r="A58" s="26"/>
      <c r="B58" s="23" t="s">
        <v>1130</v>
      </c>
      <c r="C58" s="23" t="s">
        <v>386</v>
      </c>
      <c r="D58" s="23" t="s">
        <v>1126</v>
      </c>
      <c r="E58" s="24">
        <v>16800</v>
      </c>
      <c r="F58" s="24"/>
      <c r="G58" s="24"/>
    </row>
    <row r="59" s="1" customFormat="1" ht="52.5" customHeight="1" spans="1:7">
      <c r="A59" s="26"/>
      <c r="B59" s="23" t="s">
        <v>1130</v>
      </c>
      <c r="C59" s="23" t="s">
        <v>388</v>
      </c>
      <c r="D59" s="23" t="s">
        <v>1126</v>
      </c>
      <c r="E59" s="24">
        <v>8000</v>
      </c>
      <c r="F59" s="24"/>
      <c r="G59" s="24"/>
    </row>
    <row r="60" s="1" customFormat="1" ht="52.5" customHeight="1" spans="1:7">
      <c r="A60" s="26"/>
      <c r="B60" s="23" t="s">
        <v>1130</v>
      </c>
      <c r="C60" s="23" t="s">
        <v>450</v>
      </c>
      <c r="D60" s="23" t="s">
        <v>1126</v>
      </c>
      <c r="E60" s="24">
        <v>10200</v>
      </c>
      <c r="F60" s="24"/>
      <c r="G60" s="24"/>
    </row>
    <row r="61" s="1" customFormat="1" ht="52.5" customHeight="1" spans="1:7">
      <c r="A61" s="26"/>
      <c r="B61" s="23" t="s">
        <v>1130</v>
      </c>
      <c r="C61" s="23" t="s">
        <v>460</v>
      </c>
      <c r="D61" s="23" t="s">
        <v>1126</v>
      </c>
      <c r="E61" s="24">
        <v>5000</v>
      </c>
      <c r="F61" s="24"/>
      <c r="G61" s="24"/>
    </row>
    <row r="62" s="1" customFormat="1" ht="52.5" customHeight="1" spans="1:7">
      <c r="A62" s="26"/>
      <c r="B62" s="23" t="s">
        <v>1130</v>
      </c>
      <c r="C62" s="23" t="s">
        <v>416</v>
      </c>
      <c r="D62" s="23" t="s">
        <v>1126</v>
      </c>
      <c r="E62" s="24">
        <v>10000</v>
      </c>
      <c r="F62" s="24"/>
      <c r="G62" s="24"/>
    </row>
    <row r="63" s="1" customFormat="1" ht="52.5" customHeight="1" spans="1:7">
      <c r="A63" s="26"/>
      <c r="B63" s="23" t="s">
        <v>1130</v>
      </c>
      <c r="C63" s="23" t="s">
        <v>405</v>
      </c>
      <c r="D63" s="23" t="s">
        <v>1126</v>
      </c>
      <c r="E63" s="24">
        <v>20000</v>
      </c>
      <c r="F63" s="24"/>
      <c r="G63" s="24"/>
    </row>
    <row r="64" s="1" customFormat="1" ht="52.5" customHeight="1" spans="1:7">
      <c r="A64" s="26"/>
      <c r="B64" s="23" t="s">
        <v>1130</v>
      </c>
      <c r="C64" s="23" t="s">
        <v>466</v>
      </c>
      <c r="D64" s="23" t="s">
        <v>1126</v>
      </c>
      <c r="E64" s="24">
        <v>9180467.48</v>
      </c>
      <c r="F64" s="24"/>
      <c r="G64" s="24"/>
    </row>
    <row r="65" s="1" customFormat="1" ht="52.5" customHeight="1" spans="1:7">
      <c r="A65" s="26"/>
      <c r="B65" s="23" t="s">
        <v>1130</v>
      </c>
      <c r="C65" s="23" t="s">
        <v>407</v>
      </c>
      <c r="D65" s="23" t="s">
        <v>1126</v>
      </c>
      <c r="E65" s="24">
        <v>60000</v>
      </c>
      <c r="F65" s="24"/>
      <c r="G65" s="24"/>
    </row>
    <row r="66" s="1" customFormat="1" ht="52.5" customHeight="1" spans="1:7">
      <c r="A66" s="26"/>
      <c r="B66" s="23" t="s">
        <v>1130</v>
      </c>
      <c r="C66" s="23" t="s">
        <v>462</v>
      </c>
      <c r="D66" s="23" t="s">
        <v>1126</v>
      </c>
      <c r="E66" s="24">
        <v>60000</v>
      </c>
      <c r="F66" s="24"/>
      <c r="G66" s="24"/>
    </row>
    <row r="67" s="1" customFormat="1" ht="52.5" customHeight="1" spans="1:7">
      <c r="A67" s="26"/>
      <c r="B67" s="23" t="s">
        <v>1130</v>
      </c>
      <c r="C67" s="23" t="s">
        <v>367</v>
      </c>
      <c r="D67" s="23" t="s">
        <v>1126</v>
      </c>
      <c r="E67" s="24">
        <v>112800</v>
      </c>
      <c r="F67" s="24"/>
      <c r="G67" s="24"/>
    </row>
    <row r="68" s="1" customFormat="1" ht="30" customHeight="1" spans="1:7">
      <c r="A68" s="27" t="s">
        <v>56</v>
      </c>
      <c r="B68" s="28"/>
      <c r="C68" s="28"/>
      <c r="D68" s="29"/>
      <c r="E68" s="24">
        <v>20355080.31</v>
      </c>
      <c r="F68" s="24"/>
      <c r="G68" s="24"/>
    </row>
  </sheetData>
  <mergeCells count="11">
    <mergeCell ref="A2:G2"/>
    <mergeCell ref="A3:D3"/>
    <mergeCell ref="E4:G4"/>
    <mergeCell ref="A68:D6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9" sqref="E9"/>
    </sheetView>
  </sheetViews>
  <sheetFormatPr defaultColWidth="8" defaultRowHeight="12" customHeight="1"/>
  <cols>
    <col min="1" max="1" width="6.67272727272727" style="1" customWidth="1"/>
    <col min="2" max="2" width="9.8" style="1" customWidth="1"/>
    <col min="3" max="4" width="11.7909090909091" style="1" customWidth="1"/>
    <col min="5" max="5" width="11.5545454545455" style="1" customWidth="1"/>
    <col min="6" max="6" width="10.6272727272727" style="1" customWidth="1"/>
    <col min="7" max="7" width="4.67272727272727" style="1" customWidth="1"/>
    <col min="8" max="8" width="7.41818181818182" style="1" customWidth="1"/>
    <col min="9" max="12" width="10.4272727272727" style="1" customWidth="1"/>
    <col min="13" max="13" width="8.05454545454545" style="1" customWidth="1"/>
    <col min="14" max="14" width="10.4272727272727" style="1" customWidth="1"/>
    <col min="15" max="15" width="3.91818181818182" style="1" customWidth="1"/>
    <col min="16" max="19" width="4.3" style="1" customWidth="1"/>
    <col min="20" max="16384" width="8" style="1"/>
  </cols>
  <sheetData>
    <row r="1" s="1" customFormat="1" ht="16.5" customHeight="1" spans="1:19">
      <c r="A1" s="163"/>
      <c r="B1" s="2"/>
      <c r="C1" s="2"/>
      <c r="D1" s="2"/>
      <c r="E1" s="2"/>
      <c r="F1" s="2"/>
      <c r="G1" s="2"/>
      <c r="H1" s="2"/>
      <c r="I1" s="74"/>
      <c r="J1" s="2"/>
      <c r="K1" s="2"/>
      <c r="L1" s="2"/>
      <c r="M1" s="2"/>
      <c r="N1" s="2"/>
      <c r="O1" s="2"/>
      <c r="P1" s="75" t="s">
        <v>52</v>
      </c>
      <c r="Q1" s="75"/>
    </row>
    <row r="2" s="1" customFormat="1"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s="1" customFormat="1" ht="18" customHeight="1" spans="1:19">
      <c r="A3" s="32" t="str">
        <f>"单位名称："&amp;"瑞丽市户育乡人民政府"</f>
        <v>单位名称：瑞丽市户育乡人民政府</v>
      </c>
      <c r="B3" s="32"/>
      <c r="C3" s="47"/>
      <c r="D3" s="47"/>
      <c r="E3" s="47"/>
      <c r="F3" s="47"/>
      <c r="G3" s="47"/>
      <c r="H3" s="47"/>
      <c r="I3" s="47"/>
      <c r="J3" s="47"/>
      <c r="K3" s="47"/>
      <c r="L3" s="47"/>
      <c r="M3" s="47"/>
      <c r="N3" s="47"/>
      <c r="O3" s="47"/>
      <c r="P3" s="75" t="s">
        <v>53</v>
      </c>
      <c r="Q3" s="75"/>
    </row>
    <row r="4" s="1" customFormat="1" ht="21" customHeight="1" spans="1:19">
      <c r="A4" s="12" t="s">
        <v>54</v>
      </c>
      <c r="B4" s="12" t="s">
        <v>55</v>
      </c>
      <c r="C4" s="12" t="s">
        <v>56</v>
      </c>
      <c r="D4" s="48" t="s">
        <v>57</v>
      </c>
      <c r="E4" s="49"/>
      <c r="F4" s="49"/>
      <c r="G4" s="49"/>
      <c r="H4" s="49"/>
      <c r="I4" s="14"/>
      <c r="J4" s="49"/>
      <c r="K4" s="49"/>
      <c r="L4" s="49"/>
      <c r="M4" s="49"/>
      <c r="N4" s="50"/>
      <c r="O4" s="48" t="s">
        <v>58</v>
      </c>
      <c r="P4" s="49"/>
      <c r="Q4" s="49"/>
      <c r="R4" s="49"/>
      <c r="S4" s="50"/>
    </row>
    <row r="5" s="1" customFormat="1" ht="41.25" customHeight="1" spans="1:19">
      <c r="A5" s="17"/>
      <c r="B5" s="17"/>
      <c r="C5" s="17"/>
      <c r="D5" s="17" t="s">
        <v>59</v>
      </c>
      <c r="E5" s="17" t="s">
        <v>60</v>
      </c>
      <c r="F5" s="17" t="s">
        <v>61</v>
      </c>
      <c r="G5" s="17" t="s">
        <v>62</v>
      </c>
      <c r="H5" s="12" t="s">
        <v>63</v>
      </c>
      <c r="I5" s="164" t="s">
        <v>64</v>
      </c>
      <c r="J5" s="164"/>
      <c r="K5" s="164"/>
      <c r="L5" s="164"/>
      <c r="M5" s="164"/>
      <c r="N5" s="164"/>
      <c r="O5" s="12" t="s">
        <v>59</v>
      </c>
      <c r="P5" s="12" t="s">
        <v>60</v>
      </c>
      <c r="Q5" s="12" t="s">
        <v>61</v>
      </c>
      <c r="R5" s="12" t="s">
        <v>62</v>
      </c>
      <c r="S5" s="12" t="s">
        <v>65</v>
      </c>
    </row>
    <row r="6" s="1" customFormat="1" ht="43.5" customHeight="1" spans="1:19">
      <c r="A6" s="70"/>
      <c r="B6" s="70"/>
      <c r="C6" s="70"/>
      <c r="D6" s="77"/>
      <c r="E6" s="77"/>
      <c r="F6" s="77"/>
      <c r="G6" s="70"/>
      <c r="H6" s="70"/>
      <c r="I6" s="37" t="s">
        <v>59</v>
      </c>
      <c r="J6" s="35" t="s">
        <v>66</v>
      </c>
      <c r="K6" s="35" t="s">
        <v>67</v>
      </c>
      <c r="L6" s="11" t="s">
        <v>68</v>
      </c>
      <c r="M6" s="11" t="s">
        <v>69</v>
      </c>
      <c r="N6" s="11" t="s">
        <v>70</v>
      </c>
      <c r="O6" s="77"/>
      <c r="P6" s="77"/>
      <c r="Q6" s="77"/>
      <c r="R6" s="77"/>
      <c r="S6" s="77"/>
    </row>
    <row r="7" s="1" customFormat="1"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1">
        <v>19</v>
      </c>
    </row>
    <row r="8" s="1" customFormat="1" ht="52.5" customHeight="1" spans="1:19">
      <c r="A8" s="165" t="s">
        <v>71</v>
      </c>
      <c r="B8" s="165" t="s">
        <v>72</v>
      </c>
      <c r="C8" s="24">
        <v>43100723.21</v>
      </c>
      <c r="D8" s="24">
        <v>43100723.21</v>
      </c>
      <c r="E8" s="24">
        <v>31281190.69</v>
      </c>
      <c r="F8" s="24">
        <v>10819532.52</v>
      </c>
      <c r="G8" s="24"/>
      <c r="H8" s="24"/>
      <c r="I8" s="24">
        <v>1000000</v>
      </c>
      <c r="J8" s="24"/>
      <c r="K8" s="24"/>
      <c r="L8" s="24"/>
      <c r="M8" s="24"/>
      <c r="N8" s="24">
        <v>1000000</v>
      </c>
      <c r="O8" s="24"/>
      <c r="P8" s="24"/>
      <c r="Q8" s="24"/>
      <c r="R8" s="24"/>
      <c r="S8" s="24"/>
    </row>
    <row r="9" s="1" customFormat="1" ht="30" customHeight="1" spans="1:19">
      <c r="A9" s="13" t="s">
        <v>56</v>
      </c>
      <c r="B9" s="166"/>
      <c r="C9" s="154">
        <v>43100723.21</v>
      </c>
      <c r="D9" s="154">
        <v>43100723.21</v>
      </c>
      <c r="E9" s="154">
        <v>31281190.69</v>
      </c>
      <c r="F9" s="154">
        <v>10819532.52</v>
      </c>
      <c r="G9" s="154"/>
      <c r="H9" s="154"/>
      <c r="I9" s="154">
        <v>1000000</v>
      </c>
      <c r="J9" s="154"/>
      <c r="K9" s="154"/>
      <c r="L9" s="154"/>
      <c r="M9" s="154"/>
      <c r="N9" s="154">
        <v>1000000</v>
      </c>
      <c r="O9" s="154"/>
      <c r="P9" s="154"/>
      <c r="Q9" s="154"/>
      <c r="R9" s="154"/>
      <c r="S9" s="15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A1" sqref="$A1:$XFD1048576"/>
    </sheetView>
  </sheetViews>
  <sheetFormatPr defaultColWidth="7.74545454545455" defaultRowHeight="15" customHeight="1"/>
  <cols>
    <col min="1" max="1" width="8.42727272727273" style="1" customWidth="1"/>
    <col min="2" max="2" width="8.29090909090909" style="1" customWidth="1"/>
    <col min="3" max="6" width="12.6636363636364" style="1" customWidth="1"/>
    <col min="7" max="7" width="11.0545454545455" style="1" customWidth="1"/>
    <col min="8" max="8" width="3.8" style="1" customWidth="1"/>
    <col min="9" max="9" width="6.37272727272727" style="1" customWidth="1"/>
    <col min="10" max="13" width="11.1727272727273" style="1" customWidth="1"/>
    <col min="14" max="14" width="5.05454545454545" style="1" customWidth="1"/>
    <col min="15" max="15" width="11.1727272727273" style="1" customWidth="1"/>
    <col min="16" max="16384" width="7.74545454545455" style="1"/>
  </cols>
  <sheetData>
    <row r="1" s="1" customFormat="1" ht="18.75" customHeight="1" spans="1:15">
      <c r="A1" s="156"/>
      <c r="B1" s="156"/>
      <c r="C1" s="156"/>
      <c r="D1" s="156"/>
      <c r="E1" s="156"/>
      <c r="F1" s="156"/>
      <c r="G1" s="156"/>
      <c r="H1" s="156"/>
      <c r="I1" s="156"/>
      <c r="J1" s="156"/>
      <c r="K1" s="156"/>
      <c r="L1" s="156"/>
      <c r="M1" s="156"/>
      <c r="N1" s="44" t="s">
        <v>73</v>
      </c>
      <c r="O1" s="44"/>
    </row>
    <row r="2" s="1" customFormat="1" ht="36" customHeight="1" spans="1:15">
      <c r="A2" s="157" t="str">
        <f>"2026"&amp;"年部门支出预算表"</f>
        <v>2026年部门支出预算表</v>
      </c>
      <c r="B2" s="157"/>
      <c r="C2" s="157"/>
      <c r="D2" s="157"/>
      <c r="E2" s="157"/>
      <c r="F2" s="157"/>
      <c r="G2" s="157"/>
      <c r="H2" s="157"/>
      <c r="I2" s="157"/>
      <c r="J2" s="157"/>
      <c r="K2" s="157"/>
      <c r="L2" s="157"/>
      <c r="M2" s="157"/>
      <c r="N2" s="157"/>
      <c r="O2" s="157"/>
    </row>
    <row r="3" s="1" customFormat="1" ht="18.75" customHeight="1" spans="1:15">
      <c r="A3" s="32" t="str">
        <f>"单位名称："&amp;"瑞丽市户育乡人民政府"</f>
        <v>单位名称：瑞丽市户育乡人民政府</v>
      </c>
      <c r="B3" s="32"/>
      <c r="C3" s="32"/>
      <c r="D3" s="32"/>
      <c r="E3" s="32"/>
      <c r="F3" s="32"/>
      <c r="G3" s="156"/>
      <c r="H3" s="156"/>
      <c r="I3" s="156"/>
      <c r="J3" s="156"/>
      <c r="K3" s="156"/>
      <c r="L3" s="156"/>
      <c r="M3" s="156"/>
      <c r="N3" s="44" t="s">
        <v>1</v>
      </c>
      <c r="O3" s="44"/>
    </row>
    <row r="4" s="1" customFormat="1" ht="31.5" customHeight="1" spans="1:15">
      <c r="A4" s="158" t="s">
        <v>74</v>
      </c>
      <c r="B4" s="158" t="s">
        <v>75</v>
      </c>
      <c r="C4" s="158" t="s">
        <v>56</v>
      </c>
      <c r="D4" s="158" t="s">
        <v>60</v>
      </c>
      <c r="E4" s="158"/>
      <c r="F4" s="158"/>
      <c r="G4" s="158" t="s">
        <v>61</v>
      </c>
      <c r="H4" s="158" t="s">
        <v>62</v>
      </c>
      <c r="I4" s="158" t="s">
        <v>76</v>
      </c>
      <c r="J4" s="158" t="s">
        <v>77</v>
      </c>
      <c r="K4" s="158"/>
      <c r="L4" s="158"/>
      <c r="M4" s="158"/>
      <c r="N4" s="158"/>
      <c r="O4" s="158"/>
    </row>
    <row r="5" s="1" customFormat="1" ht="37.3" customHeight="1" spans="1:15">
      <c r="A5" s="158"/>
      <c r="B5" s="158"/>
      <c r="C5" s="158"/>
      <c r="D5" s="158" t="s">
        <v>59</v>
      </c>
      <c r="E5" s="158" t="s">
        <v>78</v>
      </c>
      <c r="F5" s="158" t="s">
        <v>79</v>
      </c>
      <c r="G5" s="158"/>
      <c r="H5" s="158"/>
      <c r="I5" s="158"/>
      <c r="J5" s="158" t="s">
        <v>59</v>
      </c>
      <c r="K5" s="158" t="s">
        <v>80</v>
      </c>
      <c r="L5" s="158" t="s">
        <v>81</v>
      </c>
      <c r="M5" s="158" t="s">
        <v>82</v>
      </c>
      <c r="N5" s="158" t="s">
        <v>83</v>
      </c>
      <c r="O5" s="158" t="s">
        <v>84</v>
      </c>
    </row>
    <row r="6" s="1" customFormat="1" ht="18.75" customHeight="1" spans="1:15">
      <c r="A6" s="159" t="s">
        <v>85</v>
      </c>
      <c r="B6" s="159" t="s">
        <v>86</v>
      </c>
      <c r="C6" s="159" t="s">
        <v>87</v>
      </c>
      <c r="D6" s="159" t="s">
        <v>88</v>
      </c>
      <c r="E6" s="159" t="s">
        <v>89</v>
      </c>
      <c r="F6" s="159" t="s">
        <v>90</v>
      </c>
      <c r="G6" s="159" t="s">
        <v>91</v>
      </c>
      <c r="H6" s="159" t="s">
        <v>92</v>
      </c>
      <c r="I6" s="159" t="s">
        <v>93</v>
      </c>
      <c r="J6" s="159" t="s">
        <v>94</v>
      </c>
      <c r="K6" s="159" t="s">
        <v>95</v>
      </c>
      <c r="L6" s="159" t="s">
        <v>96</v>
      </c>
      <c r="M6" s="159" t="s">
        <v>97</v>
      </c>
      <c r="N6" s="159" t="s">
        <v>98</v>
      </c>
      <c r="O6" s="159" t="s">
        <v>99</v>
      </c>
    </row>
    <row r="7" s="1" customFormat="1" ht="52.5" customHeight="1" spans="1:15">
      <c r="A7" s="160" t="s">
        <v>100</v>
      </c>
      <c r="B7" s="160" t="s">
        <v>101</v>
      </c>
      <c r="C7" s="131">
        <v>29366770.85</v>
      </c>
      <c r="D7" s="131">
        <v>28366770.85</v>
      </c>
      <c r="E7" s="131">
        <v>13513847.61</v>
      </c>
      <c r="F7" s="131">
        <v>14852923.24</v>
      </c>
      <c r="G7" s="131"/>
      <c r="H7" s="131"/>
      <c r="I7" s="131"/>
      <c r="J7" s="131">
        <v>1000000</v>
      </c>
      <c r="K7" s="131"/>
      <c r="L7" s="131"/>
      <c r="M7" s="131"/>
      <c r="N7" s="131"/>
      <c r="O7" s="131">
        <v>1000000</v>
      </c>
    </row>
    <row r="8" s="1" customFormat="1" ht="52.5" customHeight="1" spans="1:15">
      <c r="A8" s="161" t="s">
        <v>102</v>
      </c>
      <c r="B8" s="161" t="s">
        <v>103</v>
      </c>
      <c r="C8" s="131">
        <v>29189996.87</v>
      </c>
      <c r="D8" s="131">
        <v>28189996.87</v>
      </c>
      <c r="E8" s="131">
        <v>13337073.63</v>
      </c>
      <c r="F8" s="131">
        <v>14852923.24</v>
      </c>
      <c r="G8" s="131"/>
      <c r="H8" s="131"/>
      <c r="I8" s="131"/>
      <c r="J8" s="131">
        <v>1000000</v>
      </c>
      <c r="K8" s="131"/>
      <c r="L8" s="131"/>
      <c r="M8" s="131"/>
      <c r="N8" s="131"/>
      <c r="O8" s="131">
        <v>1000000</v>
      </c>
    </row>
    <row r="9" s="1" customFormat="1" ht="52.5" customHeight="1" spans="1:15">
      <c r="A9" s="162" t="s">
        <v>104</v>
      </c>
      <c r="B9" s="162" t="s">
        <v>105</v>
      </c>
      <c r="C9" s="131">
        <v>29189996.87</v>
      </c>
      <c r="D9" s="131">
        <v>28189996.87</v>
      </c>
      <c r="E9" s="131">
        <v>13337073.63</v>
      </c>
      <c r="F9" s="131">
        <v>14852923.24</v>
      </c>
      <c r="G9" s="131"/>
      <c r="H9" s="131"/>
      <c r="I9" s="131"/>
      <c r="J9" s="131">
        <v>1000000</v>
      </c>
      <c r="K9" s="131"/>
      <c r="L9" s="131"/>
      <c r="M9" s="131"/>
      <c r="N9" s="131"/>
      <c r="O9" s="131">
        <v>1000000</v>
      </c>
    </row>
    <row r="10" s="1" customFormat="1" ht="52.5" customHeight="1" spans="1:15">
      <c r="A10" s="161" t="s">
        <v>106</v>
      </c>
      <c r="B10" s="161" t="s">
        <v>107</v>
      </c>
      <c r="C10" s="131">
        <v>36000</v>
      </c>
      <c r="D10" s="131">
        <v>36000</v>
      </c>
      <c r="E10" s="131">
        <v>36000</v>
      </c>
      <c r="F10" s="131"/>
      <c r="G10" s="131"/>
      <c r="H10" s="131"/>
      <c r="I10" s="131"/>
      <c r="J10" s="131"/>
      <c r="K10" s="131"/>
      <c r="L10" s="131"/>
      <c r="M10" s="131"/>
      <c r="N10" s="131"/>
      <c r="O10" s="131"/>
    </row>
    <row r="11" s="1" customFormat="1" ht="52.5" customHeight="1" spans="1:15">
      <c r="A11" s="162" t="s">
        <v>108</v>
      </c>
      <c r="B11" s="162" t="s">
        <v>105</v>
      </c>
      <c r="C11" s="131">
        <v>36000</v>
      </c>
      <c r="D11" s="131">
        <v>36000</v>
      </c>
      <c r="E11" s="131">
        <v>36000</v>
      </c>
      <c r="F11" s="131"/>
      <c r="G11" s="131"/>
      <c r="H11" s="131"/>
      <c r="I11" s="131"/>
      <c r="J11" s="131"/>
      <c r="K11" s="131"/>
      <c r="L11" s="131"/>
      <c r="M11" s="131"/>
      <c r="N11" s="131"/>
      <c r="O11" s="131"/>
    </row>
    <row r="12" s="1" customFormat="1" ht="52.5" customHeight="1" spans="1:15">
      <c r="A12" s="161" t="s">
        <v>109</v>
      </c>
      <c r="B12" s="161" t="s">
        <v>110</v>
      </c>
      <c r="C12" s="131">
        <v>140773.98</v>
      </c>
      <c r="D12" s="131">
        <v>140773.98</v>
      </c>
      <c r="E12" s="131">
        <v>140773.98</v>
      </c>
      <c r="F12" s="131"/>
      <c r="G12" s="131"/>
      <c r="H12" s="131"/>
      <c r="I12" s="131"/>
      <c r="J12" s="131"/>
      <c r="K12" s="131"/>
      <c r="L12" s="131"/>
      <c r="M12" s="131"/>
      <c r="N12" s="131"/>
      <c r="O12" s="131"/>
    </row>
    <row r="13" s="1" customFormat="1" ht="52.5" customHeight="1" spans="1:15">
      <c r="A13" s="162" t="s">
        <v>111</v>
      </c>
      <c r="B13" s="162" t="s">
        <v>105</v>
      </c>
      <c r="C13" s="131">
        <v>140773.98</v>
      </c>
      <c r="D13" s="131">
        <v>140773.98</v>
      </c>
      <c r="E13" s="131">
        <v>140773.98</v>
      </c>
      <c r="F13" s="131"/>
      <c r="G13" s="131"/>
      <c r="H13" s="131"/>
      <c r="I13" s="131"/>
      <c r="J13" s="131"/>
      <c r="K13" s="131"/>
      <c r="L13" s="131"/>
      <c r="M13" s="131"/>
      <c r="N13" s="131"/>
      <c r="O13" s="131"/>
    </row>
    <row r="14" s="1" customFormat="1" ht="52.5" customHeight="1" spans="1:15">
      <c r="A14" s="160" t="s">
        <v>112</v>
      </c>
      <c r="B14" s="160" t="s">
        <v>113</v>
      </c>
      <c r="C14" s="131">
        <v>1176670.24</v>
      </c>
      <c r="D14" s="131">
        <v>1176670.24</v>
      </c>
      <c r="E14" s="131">
        <v>1119521.8</v>
      </c>
      <c r="F14" s="131">
        <v>57148.44</v>
      </c>
      <c r="G14" s="131"/>
      <c r="H14" s="131"/>
      <c r="I14" s="131"/>
      <c r="J14" s="131"/>
      <c r="K14" s="131"/>
      <c r="L14" s="131"/>
      <c r="M14" s="131"/>
      <c r="N14" s="131"/>
      <c r="O14" s="131"/>
    </row>
    <row r="15" s="1" customFormat="1" ht="52.5" customHeight="1" spans="1:15">
      <c r="A15" s="161" t="s">
        <v>114</v>
      </c>
      <c r="B15" s="161" t="s">
        <v>115</v>
      </c>
      <c r="C15" s="131">
        <v>1047184.8</v>
      </c>
      <c r="D15" s="131">
        <v>1047184.8</v>
      </c>
      <c r="E15" s="131">
        <v>1047184.8</v>
      </c>
      <c r="F15" s="131"/>
      <c r="G15" s="131"/>
      <c r="H15" s="131"/>
      <c r="I15" s="131"/>
      <c r="J15" s="131"/>
      <c r="K15" s="131"/>
      <c r="L15" s="131"/>
      <c r="M15" s="131"/>
      <c r="N15" s="131"/>
      <c r="O15" s="131"/>
    </row>
    <row r="16" s="1" customFormat="1" ht="52.5" customHeight="1" spans="1:15">
      <c r="A16" s="162" t="s">
        <v>116</v>
      </c>
      <c r="B16" s="162" t="s">
        <v>117</v>
      </c>
      <c r="C16" s="131">
        <v>9600</v>
      </c>
      <c r="D16" s="131">
        <v>9600</v>
      </c>
      <c r="E16" s="131">
        <v>9600</v>
      </c>
      <c r="F16" s="131"/>
      <c r="G16" s="131"/>
      <c r="H16" s="131"/>
      <c r="I16" s="131"/>
      <c r="J16" s="131"/>
      <c r="K16" s="131"/>
      <c r="L16" s="131"/>
      <c r="M16" s="131"/>
      <c r="N16" s="131"/>
      <c r="O16" s="131"/>
    </row>
    <row r="17" s="1" customFormat="1" ht="52.5" customHeight="1" spans="1:15">
      <c r="A17" s="162" t="s">
        <v>118</v>
      </c>
      <c r="B17" s="162" t="s">
        <v>119</v>
      </c>
      <c r="C17" s="131">
        <v>6000</v>
      </c>
      <c r="D17" s="131">
        <v>6000</v>
      </c>
      <c r="E17" s="131">
        <v>6000</v>
      </c>
      <c r="F17" s="131"/>
      <c r="G17" s="131"/>
      <c r="H17" s="131"/>
      <c r="I17" s="131"/>
      <c r="J17" s="131"/>
      <c r="K17" s="131"/>
      <c r="L17" s="131"/>
      <c r="M17" s="131"/>
      <c r="N17" s="131"/>
      <c r="O17" s="131"/>
    </row>
    <row r="18" s="1" customFormat="1" ht="52.5" customHeight="1" spans="1:15">
      <c r="A18" s="162" t="s">
        <v>120</v>
      </c>
      <c r="B18" s="162" t="s">
        <v>121</v>
      </c>
      <c r="C18" s="131">
        <v>1031584.8</v>
      </c>
      <c r="D18" s="131">
        <v>1031584.8</v>
      </c>
      <c r="E18" s="131">
        <v>1031584.8</v>
      </c>
      <c r="F18" s="131"/>
      <c r="G18" s="131"/>
      <c r="H18" s="131"/>
      <c r="I18" s="131"/>
      <c r="J18" s="131"/>
      <c r="K18" s="131"/>
      <c r="L18" s="131"/>
      <c r="M18" s="131"/>
      <c r="N18" s="131"/>
      <c r="O18" s="131"/>
    </row>
    <row r="19" s="1" customFormat="1" ht="52.5" customHeight="1" spans="1:15">
      <c r="A19" s="161" t="s">
        <v>122</v>
      </c>
      <c r="B19" s="161" t="s">
        <v>123</v>
      </c>
      <c r="C19" s="131">
        <v>57148.44</v>
      </c>
      <c r="D19" s="131">
        <v>57148.44</v>
      </c>
      <c r="E19" s="131"/>
      <c r="F19" s="131">
        <v>57148.44</v>
      </c>
      <c r="G19" s="131"/>
      <c r="H19" s="131"/>
      <c r="I19" s="131"/>
      <c r="J19" s="131"/>
      <c r="K19" s="131"/>
      <c r="L19" s="131"/>
      <c r="M19" s="131"/>
      <c r="N19" s="131"/>
      <c r="O19" s="131"/>
    </row>
    <row r="20" s="1" customFormat="1" ht="52.5" customHeight="1" spans="1:15">
      <c r="A20" s="162" t="s">
        <v>124</v>
      </c>
      <c r="B20" s="162" t="s">
        <v>125</v>
      </c>
      <c r="C20" s="131">
        <v>57148.44</v>
      </c>
      <c r="D20" s="131">
        <v>57148.44</v>
      </c>
      <c r="E20" s="131"/>
      <c r="F20" s="131">
        <v>57148.44</v>
      </c>
      <c r="G20" s="131"/>
      <c r="H20" s="131"/>
      <c r="I20" s="131"/>
      <c r="J20" s="131"/>
      <c r="K20" s="131"/>
      <c r="L20" s="131"/>
      <c r="M20" s="131"/>
      <c r="N20" s="131"/>
      <c r="O20" s="131"/>
    </row>
    <row r="21" s="1" customFormat="1" ht="52.5" customHeight="1" spans="1:15">
      <c r="A21" s="161" t="s">
        <v>126</v>
      </c>
      <c r="B21" s="161" t="s">
        <v>127</v>
      </c>
      <c r="C21" s="131">
        <v>72337</v>
      </c>
      <c r="D21" s="131">
        <v>72337</v>
      </c>
      <c r="E21" s="131">
        <v>72337</v>
      </c>
      <c r="F21" s="131"/>
      <c r="G21" s="131"/>
      <c r="H21" s="131"/>
      <c r="I21" s="131"/>
      <c r="J21" s="131"/>
      <c r="K21" s="131"/>
      <c r="L21" s="131"/>
      <c r="M21" s="131"/>
      <c r="N21" s="131"/>
      <c r="O21" s="131"/>
    </row>
    <row r="22" s="1" customFormat="1" ht="52.5" customHeight="1" spans="1:15">
      <c r="A22" s="162" t="s">
        <v>128</v>
      </c>
      <c r="B22" s="162" t="s">
        <v>127</v>
      </c>
      <c r="C22" s="131">
        <v>72337</v>
      </c>
      <c r="D22" s="131">
        <v>72337</v>
      </c>
      <c r="E22" s="131">
        <v>72337</v>
      </c>
      <c r="F22" s="131"/>
      <c r="G22" s="131"/>
      <c r="H22" s="131"/>
      <c r="I22" s="131"/>
      <c r="J22" s="131"/>
      <c r="K22" s="131"/>
      <c r="L22" s="131"/>
      <c r="M22" s="131"/>
      <c r="N22" s="131"/>
      <c r="O22" s="131"/>
    </row>
    <row r="23" s="1" customFormat="1" ht="52.5" customHeight="1" spans="1:15">
      <c r="A23" s="160" t="s">
        <v>129</v>
      </c>
      <c r="B23" s="160" t="s">
        <v>130</v>
      </c>
      <c r="C23" s="131">
        <v>844061</v>
      </c>
      <c r="D23" s="131">
        <v>844061</v>
      </c>
      <c r="E23" s="131">
        <v>844061</v>
      </c>
      <c r="F23" s="131"/>
      <c r="G23" s="131"/>
      <c r="H23" s="131"/>
      <c r="I23" s="131"/>
      <c r="J23" s="131"/>
      <c r="K23" s="131"/>
      <c r="L23" s="131"/>
      <c r="M23" s="131"/>
      <c r="N23" s="131"/>
      <c r="O23" s="131"/>
    </row>
    <row r="24" s="1" customFormat="1" ht="52.5" customHeight="1" spans="1:15">
      <c r="A24" s="161" t="s">
        <v>131</v>
      </c>
      <c r="B24" s="161" t="s">
        <v>132</v>
      </c>
      <c r="C24" s="131">
        <v>39240</v>
      </c>
      <c r="D24" s="131">
        <v>39240</v>
      </c>
      <c r="E24" s="131">
        <v>39240</v>
      </c>
      <c r="F24" s="131"/>
      <c r="G24" s="131"/>
      <c r="H24" s="131"/>
      <c r="I24" s="131"/>
      <c r="J24" s="131"/>
      <c r="K24" s="131"/>
      <c r="L24" s="131"/>
      <c r="M24" s="131"/>
      <c r="N24" s="131"/>
      <c r="O24" s="131"/>
    </row>
    <row r="25" s="1" customFormat="1" ht="52.5" customHeight="1" spans="1:15">
      <c r="A25" s="162" t="s">
        <v>133</v>
      </c>
      <c r="B25" s="162" t="s">
        <v>134</v>
      </c>
      <c r="C25" s="131">
        <v>39240</v>
      </c>
      <c r="D25" s="131">
        <v>39240</v>
      </c>
      <c r="E25" s="131">
        <v>39240</v>
      </c>
      <c r="F25" s="131"/>
      <c r="G25" s="131"/>
      <c r="H25" s="131"/>
      <c r="I25" s="131"/>
      <c r="J25" s="131"/>
      <c r="K25" s="131"/>
      <c r="L25" s="131"/>
      <c r="M25" s="131"/>
      <c r="N25" s="131"/>
      <c r="O25" s="131"/>
    </row>
    <row r="26" s="1" customFormat="1" ht="52.5" customHeight="1" spans="1:15">
      <c r="A26" s="161" t="s">
        <v>135</v>
      </c>
      <c r="B26" s="161" t="s">
        <v>136</v>
      </c>
      <c r="C26" s="131">
        <v>804821</v>
      </c>
      <c r="D26" s="131">
        <v>804821</v>
      </c>
      <c r="E26" s="131">
        <v>804821</v>
      </c>
      <c r="F26" s="131"/>
      <c r="G26" s="131"/>
      <c r="H26" s="131"/>
      <c r="I26" s="131"/>
      <c r="J26" s="131"/>
      <c r="K26" s="131"/>
      <c r="L26" s="131"/>
      <c r="M26" s="131"/>
      <c r="N26" s="131"/>
      <c r="O26" s="131"/>
    </row>
    <row r="27" s="1" customFormat="1" ht="52.5" customHeight="1" spans="1:15">
      <c r="A27" s="162" t="s">
        <v>137</v>
      </c>
      <c r="B27" s="162" t="s">
        <v>138</v>
      </c>
      <c r="C27" s="131">
        <v>428735</v>
      </c>
      <c r="D27" s="131">
        <v>428735</v>
      </c>
      <c r="E27" s="131">
        <v>428735</v>
      </c>
      <c r="F27" s="131"/>
      <c r="G27" s="131"/>
      <c r="H27" s="131"/>
      <c r="I27" s="131"/>
      <c r="J27" s="131"/>
      <c r="K27" s="131"/>
      <c r="L27" s="131"/>
      <c r="M27" s="131"/>
      <c r="N27" s="131"/>
      <c r="O27" s="131"/>
    </row>
    <row r="28" s="1" customFormat="1" ht="52.5" customHeight="1" spans="1:15">
      <c r="A28" s="162" t="s">
        <v>139</v>
      </c>
      <c r="B28" s="162" t="s">
        <v>140</v>
      </c>
      <c r="C28" s="131">
        <v>15750</v>
      </c>
      <c r="D28" s="131">
        <v>15750</v>
      </c>
      <c r="E28" s="131">
        <v>15750</v>
      </c>
      <c r="F28" s="131"/>
      <c r="G28" s="131"/>
      <c r="H28" s="131"/>
      <c r="I28" s="131"/>
      <c r="J28" s="131"/>
      <c r="K28" s="131"/>
      <c r="L28" s="131"/>
      <c r="M28" s="131"/>
      <c r="N28" s="131"/>
      <c r="O28" s="131"/>
    </row>
    <row r="29" s="1" customFormat="1" ht="52.5" customHeight="1" spans="1:15">
      <c r="A29" s="162" t="s">
        <v>141</v>
      </c>
      <c r="B29" s="162" t="s">
        <v>142</v>
      </c>
      <c r="C29" s="131">
        <v>320470</v>
      </c>
      <c r="D29" s="131">
        <v>320470</v>
      </c>
      <c r="E29" s="131">
        <v>320470</v>
      </c>
      <c r="F29" s="131"/>
      <c r="G29" s="131"/>
      <c r="H29" s="131"/>
      <c r="I29" s="131"/>
      <c r="J29" s="131"/>
      <c r="K29" s="131"/>
      <c r="L29" s="131"/>
      <c r="M29" s="131"/>
      <c r="N29" s="131"/>
      <c r="O29" s="131"/>
    </row>
    <row r="30" s="1" customFormat="1" ht="52.5" customHeight="1" spans="1:15">
      <c r="A30" s="162" t="s">
        <v>143</v>
      </c>
      <c r="B30" s="162" t="s">
        <v>144</v>
      </c>
      <c r="C30" s="131">
        <v>39866</v>
      </c>
      <c r="D30" s="131">
        <v>39866</v>
      </c>
      <c r="E30" s="131">
        <v>39866</v>
      </c>
      <c r="F30" s="131"/>
      <c r="G30" s="131"/>
      <c r="H30" s="131"/>
      <c r="I30" s="131"/>
      <c r="J30" s="131"/>
      <c r="K30" s="131"/>
      <c r="L30" s="131"/>
      <c r="M30" s="131"/>
      <c r="N30" s="131"/>
      <c r="O30" s="131"/>
    </row>
    <row r="31" s="1" customFormat="1" ht="52.5" customHeight="1" spans="1:15">
      <c r="A31" s="160" t="s">
        <v>145</v>
      </c>
      <c r="B31" s="160" t="s">
        <v>146</v>
      </c>
      <c r="C31" s="131">
        <v>10819532.52</v>
      </c>
      <c r="D31" s="131"/>
      <c r="E31" s="131"/>
      <c r="F31" s="131"/>
      <c r="G31" s="131">
        <v>10819532.52</v>
      </c>
      <c r="H31" s="131"/>
      <c r="I31" s="131"/>
      <c r="J31" s="131"/>
      <c r="K31" s="131"/>
      <c r="L31" s="131"/>
      <c r="M31" s="131"/>
      <c r="N31" s="131"/>
      <c r="O31" s="131"/>
    </row>
    <row r="32" s="1" customFormat="1" ht="52.5" customHeight="1" spans="1:15">
      <c r="A32" s="161" t="s">
        <v>147</v>
      </c>
      <c r="B32" s="161" t="s">
        <v>148</v>
      </c>
      <c r="C32" s="131">
        <v>10819532.52</v>
      </c>
      <c r="D32" s="131"/>
      <c r="E32" s="131"/>
      <c r="F32" s="131"/>
      <c r="G32" s="131">
        <v>10819532.52</v>
      </c>
      <c r="H32" s="131"/>
      <c r="I32" s="131"/>
      <c r="J32" s="131"/>
      <c r="K32" s="131"/>
      <c r="L32" s="131"/>
      <c r="M32" s="131"/>
      <c r="N32" s="131"/>
      <c r="O32" s="131"/>
    </row>
    <row r="33" s="1" customFormat="1" ht="52.5" customHeight="1" spans="1:15">
      <c r="A33" s="162" t="s">
        <v>149</v>
      </c>
      <c r="B33" s="162" t="s">
        <v>150</v>
      </c>
      <c r="C33" s="131">
        <v>10819532.52</v>
      </c>
      <c r="D33" s="131"/>
      <c r="E33" s="131"/>
      <c r="F33" s="131"/>
      <c r="G33" s="131">
        <v>10819532.52</v>
      </c>
      <c r="H33" s="131"/>
      <c r="I33" s="131"/>
      <c r="J33" s="131"/>
      <c r="K33" s="131"/>
      <c r="L33" s="131"/>
      <c r="M33" s="131"/>
      <c r="N33" s="131"/>
      <c r="O33" s="131"/>
    </row>
    <row r="34" s="1" customFormat="1" ht="52.5" customHeight="1" spans="1:15">
      <c r="A34" s="160" t="s">
        <v>151</v>
      </c>
      <c r="B34" s="160" t="s">
        <v>152</v>
      </c>
      <c r="C34" s="131">
        <v>120000</v>
      </c>
      <c r="D34" s="131">
        <v>120000</v>
      </c>
      <c r="E34" s="131"/>
      <c r="F34" s="131">
        <v>120000</v>
      </c>
      <c r="G34" s="131"/>
      <c r="H34" s="131"/>
      <c r="I34" s="131"/>
      <c r="J34" s="131"/>
      <c r="K34" s="131"/>
      <c r="L34" s="131"/>
      <c r="M34" s="131"/>
      <c r="N34" s="131"/>
      <c r="O34" s="131"/>
    </row>
    <row r="35" s="1" customFormat="1" ht="52.5" customHeight="1" spans="1:15">
      <c r="A35" s="161" t="s">
        <v>153</v>
      </c>
      <c r="B35" s="161" t="s">
        <v>154</v>
      </c>
      <c r="C35" s="131">
        <v>120000</v>
      </c>
      <c r="D35" s="131">
        <v>120000</v>
      </c>
      <c r="E35" s="131"/>
      <c r="F35" s="131">
        <v>120000</v>
      </c>
      <c r="G35" s="131"/>
      <c r="H35" s="131"/>
      <c r="I35" s="131"/>
      <c r="J35" s="131"/>
      <c r="K35" s="131"/>
      <c r="L35" s="131"/>
      <c r="M35" s="131"/>
      <c r="N35" s="131"/>
      <c r="O35" s="131"/>
    </row>
    <row r="36" s="1" customFormat="1" ht="52.5" customHeight="1" spans="1:15">
      <c r="A36" s="162" t="s">
        <v>155</v>
      </c>
      <c r="B36" s="162" t="s">
        <v>156</v>
      </c>
      <c r="C36" s="131">
        <v>120000</v>
      </c>
      <c r="D36" s="131">
        <v>120000</v>
      </c>
      <c r="E36" s="131"/>
      <c r="F36" s="131">
        <v>120000</v>
      </c>
      <c r="G36" s="131"/>
      <c r="H36" s="131"/>
      <c r="I36" s="131"/>
      <c r="J36" s="131"/>
      <c r="K36" s="131"/>
      <c r="L36" s="131"/>
      <c r="M36" s="131"/>
      <c r="N36" s="131"/>
      <c r="O36" s="131"/>
    </row>
    <row r="37" s="1" customFormat="1" ht="52.5" customHeight="1" spans="1:15">
      <c r="A37" s="161" t="s">
        <v>157</v>
      </c>
      <c r="B37" s="161" t="s">
        <v>158</v>
      </c>
      <c r="C37" s="131"/>
      <c r="D37" s="131"/>
      <c r="E37" s="131"/>
      <c r="F37" s="131"/>
      <c r="G37" s="131"/>
      <c r="H37" s="131"/>
      <c r="I37" s="131"/>
      <c r="J37" s="131"/>
      <c r="K37" s="131"/>
      <c r="L37" s="131"/>
      <c r="M37" s="131"/>
      <c r="N37" s="131"/>
      <c r="O37" s="131"/>
    </row>
    <row r="38" s="1" customFormat="1" ht="52.5" customHeight="1" spans="1:15">
      <c r="A38" s="162" t="s">
        <v>159</v>
      </c>
      <c r="B38" s="162" t="s">
        <v>160</v>
      </c>
      <c r="C38" s="131"/>
      <c r="D38" s="131"/>
      <c r="E38" s="131"/>
      <c r="F38" s="131"/>
      <c r="G38" s="131"/>
      <c r="H38" s="131"/>
      <c r="I38" s="131"/>
      <c r="J38" s="131"/>
      <c r="K38" s="131"/>
      <c r="L38" s="131"/>
      <c r="M38" s="131"/>
      <c r="N38" s="131"/>
      <c r="O38" s="131"/>
    </row>
    <row r="39" s="1" customFormat="1" ht="52.5" customHeight="1" spans="1:15">
      <c r="A39" s="160" t="s">
        <v>161</v>
      </c>
      <c r="B39" s="160" t="s">
        <v>162</v>
      </c>
      <c r="C39" s="131">
        <v>773688.6</v>
      </c>
      <c r="D39" s="131">
        <v>773688.6</v>
      </c>
      <c r="E39" s="131">
        <v>773688.6</v>
      </c>
      <c r="F39" s="131"/>
      <c r="G39" s="131"/>
      <c r="H39" s="131"/>
      <c r="I39" s="131"/>
      <c r="J39" s="131"/>
      <c r="K39" s="131"/>
      <c r="L39" s="131"/>
      <c r="M39" s="131"/>
      <c r="N39" s="131"/>
      <c r="O39" s="131"/>
    </row>
    <row r="40" s="1" customFormat="1" ht="52.5" customHeight="1" spans="1:15">
      <c r="A40" s="161" t="s">
        <v>163</v>
      </c>
      <c r="B40" s="161" t="s">
        <v>164</v>
      </c>
      <c r="C40" s="131">
        <v>773688.6</v>
      </c>
      <c r="D40" s="131">
        <v>773688.6</v>
      </c>
      <c r="E40" s="131">
        <v>773688.6</v>
      </c>
      <c r="F40" s="131"/>
      <c r="G40" s="131"/>
      <c r="H40" s="131"/>
      <c r="I40" s="131"/>
      <c r="J40" s="131"/>
      <c r="K40" s="131"/>
      <c r="L40" s="131"/>
      <c r="M40" s="131"/>
      <c r="N40" s="131"/>
      <c r="O40" s="131"/>
    </row>
    <row r="41" s="1" customFormat="1" ht="52.5" customHeight="1" spans="1:15">
      <c r="A41" s="162" t="s">
        <v>165</v>
      </c>
      <c r="B41" s="162" t="s">
        <v>166</v>
      </c>
      <c r="C41" s="131">
        <v>773688.6</v>
      </c>
      <c r="D41" s="131">
        <v>773688.6</v>
      </c>
      <c r="E41" s="131">
        <v>773688.6</v>
      </c>
      <c r="F41" s="131"/>
      <c r="G41" s="131"/>
      <c r="H41" s="131"/>
      <c r="I41" s="131"/>
      <c r="J41" s="131"/>
      <c r="K41" s="131"/>
      <c r="L41" s="131"/>
      <c r="M41" s="131"/>
      <c r="N41" s="131"/>
      <c r="O41" s="131"/>
    </row>
    <row r="42" s="1" customFormat="1" ht="30" customHeight="1" spans="1:15">
      <c r="A42" s="159" t="s">
        <v>56</v>
      </c>
      <c r="B42" s="159"/>
      <c r="C42" s="131">
        <v>43100723.21</v>
      </c>
      <c r="D42" s="131">
        <v>31281190.69</v>
      </c>
      <c r="E42" s="131">
        <v>16251119.01</v>
      </c>
      <c r="F42" s="131">
        <v>15030071.68</v>
      </c>
      <c r="G42" s="131">
        <v>10819532.52</v>
      </c>
      <c r="H42" s="131"/>
      <c r="I42" s="131"/>
      <c r="J42" s="131">
        <v>1000000</v>
      </c>
      <c r="K42" s="131"/>
      <c r="L42" s="131"/>
      <c r="M42" s="131"/>
      <c r="N42" s="131"/>
      <c r="O42" s="131">
        <v>1000000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opLeftCell="A11" workbookViewId="0">
      <selection activeCell="A1" sqref="$A1:$XFD1048576"/>
    </sheetView>
  </sheetViews>
  <sheetFormatPr defaultColWidth="8" defaultRowHeight="14.25" customHeight="1" outlineLevelCol="3"/>
  <cols>
    <col min="1" max="1" width="28.6727272727273" style="1" customWidth="1"/>
    <col min="2" max="2" width="20.9272727272727" style="1" customWidth="1"/>
    <col min="3" max="3" width="31.0454545454545" style="1" customWidth="1"/>
    <col min="4" max="4" width="31.8636363636364" style="1" customWidth="1"/>
    <col min="5" max="16384" width="8" style="1"/>
  </cols>
  <sheetData>
    <row r="1" s="1" customFormat="1" ht="17.25" customHeight="1" spans="1:4">
      <c r="A1" s="47"/>
      <c r="B1" s="47"/>
      <c r="C1" s="47"/>
      <c r="D1" s="75" t="s">
        <v>167</v>
      </c>
    </row>
    <row r="2" s="1" customFormat="1" ht="30.75" customHeight="1" spans="1:4">
      <c r="A2" s="133" t="str">
        <f>"2026"&amp;"年部门财政拨款收支预算总表"</f>
        <v>2026年部门财政拨款收支预算总表</v>
      </c>
      <c r="B2" s="133"/>
      <c r="C2" s="133"/>
      <c r="D2" s="133"/>
    </row>
    <row r="3" s="1" customFormat="1" ht="18.75" customHeight="1" spans="1:4">
      <c r="A3" s="32" t="str">
        <f>"单位名称："&amp;"瑞丽市户育乡人民政府"</f>
        <v>单位名称：瑞丽市户育乡人民政府</v>
      </c>
      <c r="B3" s="150"/>
      <c r="C3" s="150"/>
      <c r="D3" s="76" t="s">
        <v>1</v>
      </c>
    </row>
    <row r="4" s="1" customFormat="1" ht="19.5" customHeight="1" spans="1:4">
      <c r="A4" s="13" t="s">
        <v>168</v>
      </c>
      <c r="B4" s="15"/>
      <c r="C4" s="13" t="s">
        <v>169</v>
      </c>
      <c r="D4" s="15"/>
    </row>
    <row r="5" s="1" customFormat="1" ht="21.75" customHeight="1" spans="1:4">
      <c r="A5" s="69" t="s">
        <v>170</v>
      </c>
      <c r="B5" s="12" t="s">
        <v>171</v>
      </c>
      <c r="C5" s="69" t="s">
        <v>172</v>
      </c>
      <c r="D5" s="12" t="s">
        <v>171</v>
      </c>
    </row>
    <row r="6" s="1" customFormat="1" ht="17.25" customHeight="1" spans="1:4">
      <c r="A6" s="70"/>
      <c r="B6" s="19"/>
      <c r="C6" s="70"/>
      <c r="D6" s="19"/>
    </row>
    <row r="7" s="1" customFormat="1" ht="19.5" customHeight="1" spans="1:4">
      <c r="A7" s="80" t="s">
        <v>173</v>
      </c>
      <c r="B7" s="24">
        <v>42100723.21</v>
      </c>
      <c r="C7" s="80" t="s">
        <v>174</v>
      </c>
      <c r="D7" s="24">
        <v>42100723.21</v>
      </c>
    </row>
    <row r="8" s="1" customFormat="1" ht="19.5" customHeight="1" spans="1:4">
      <c r="A8" s="80" t="s">
        <v>175</v>
      </c>
      <c r="B8" s="24">
        <v>31281190.69</v>
      </c>
      <c r="C8" s="151" t="s">
        <v>176</v>
      </c>
      <c r="D8" s="24">
        <v>28366770.85</v>
      </c>
    </row>
    <row r="9" s="1" customFormat="1" ht="19.5" customHeight="1" spans="1:4">
      <c r="A9" s="152" t="s">
        <v>177</v>
      </c>
      <c r="B9" s="24">
        <v>10819532.52</v>
      </c>
      <c r="C9" s="151" t="s">
        <v>178</v>
      </c>
      <c r="D9" s="24"/>
    </row>
    <row r="10" s="1" customFormat="1" ht="19.5" customHeight="1" spans="1:4">
      <c r="A10" s="152" t="s">
        <v>179</v>
      </c>
      <c r="B10" s="24"/>
      <c r="C10" s="151" t="s">
        <v>180</v>
      </c>
      <c r="D10" s="24"/>
    </row>
    <row r="11" s="1" customFormat="1" ht="19.5" customHeight="1" spans="1:4">
      <c r="A11" s="152" t="s">
        <v>181</v>
      </c>
      <c r="B11" s="24"/>
      <c r="C11" s="151" t="s">
        <v>182</v>
      </c>
      <c r="D11" s="24"/>
    </row>
    <row r="12" s="1" customFormat="1" ht="19.5" customHeight="1" spans="1:4">
      <c r="A12" s="152" t="s">
        <v>175</v>
      </c>
      <c r="B12" s="24"/>
      <c r="C12" s="151" t="s">
        <v>183</v>
      </c>
      <c r="D12" s="24"/>
    </row>
    <row r="13" s="1" customFormat="1" ht="19.5" customHeight="1" spans="1:4">
      <c r="A13" s="152" t="s">
        <v>177</v>
      </c>
      <c r="B13" s="24"/>
      <c r="C13" s="151" t="s">
        <v>184</v>
      </c>
      <c r="D13" s="24"/>
    </row>
    <row r="14" s="1" customFormat="1" ht="19.5" customHeight="1" spans="1:4">
      <c r="A14" s="152" t="s">
        <v>179</v>
      </c>
      <c r="B14" s="24"/>
      <c r="C14" s="151" t="s">
        <v>185</v>
      </c>
      <c r="D14" s="24"/>
    </row>
    <row r="15" s="1" customFormat="1" ht="19.5" customHeight="1" spans="1:4">
      <c r="A15" s="153"/>
      <c r="B15" s="24"/>
      <c r="C15" s="151" t="s">
        <v>186</v>
      </c>
      <c r="D15" s="24">
        <v>1176670.24</v>
      </c>
    </row>
    <row r="16" s="1" customFormat="1" ht="19.5" customHeight="1" spans="1:4">
      <c r="A16" s="153"/>
      <c r="B16" s="24"/>
      <c r="C16" s="151" t="s">
        <v>187</v>
      </c>
      <c r="D16" s="24">
        <v>844061</v>
      </c>
    </row>
    <row r="17" s="1" customFormat="1" ht="19.5" customHeight="1" spans="1:4">
      <c r="A17" s="153"/>
      <c r="B17" s="24"/>
      <c r="C17" s="151" t="s">
        <v>188</v>
      </c>
      <c r="D17" s="24"/>
    </row>
    <row r="18" s="1" customFormat="1" ht="19.5" customHeight="1" spans="1:4">
      <c r="A18" s="153"/>
      <c r="B18" s="24"/>
      <c r="C18" s="151" t="s">
        <v>189</v>
      </c>
      <c r="D18" s="24">
        <v>10819532.52</v>
      </c>
    </row>
    <row r="19" s="1" customFormat="1" ht="19.5" customHeight="1" spans="1:4">
      <c r="A19" s="153"/>
      <c r="B19" s="24"/>
      <c r="C19" s="151" t="s">
        <v>190</v>
      </c>
      <c r="D19" s="24">
        <v>120000</v>
      </c>
    </row>
    <row r="20" s="1" customFormat="1" ht="19.5" customHeight="1" spans="1:4">
      <c r="A20" s="80"/>
      <c r="B20" s="24"/>
      <c r="C20" s="151" t="s">
        <v>191</v>
      </c>
      <c r="D20" s="24"/>
    </row>
    <row r="21" s="1" customFormat="1" ht="19.5" customHeight="1" spans="1:4">
      <c r="A21" s="80"/>
      <c r="B21" s="24"/>
      <c r="C21" s="80" t="s">
        <v>192</v>
      </c>
      <c r="D21" s="24"/>
    </row>
    <row r="22" s="1" customFormat="1" ht="19.5" customHeight="1" spans="1:4">
      <c r="A22" s="80"/>
      <c r="B22" s="24"/>
      <c r="C22" s="80" t="s">
        <v>193</v>
      </c>
      <c r="D22" s="24"/>
    </row>
    <row r="23" s="1" customFormat="1" ht="19.5" customHeight="1" spans="1:4">
      <c r="A23" s="80"/>
      <c r="B23" s="24"/>
      <c r="C23" s="80" t="s">
        <v>194</v>
      </c>
      <c r="D23" s="24"/>
    </row>
    <row r="24" s="1" customFormat="1" ht="19.5" customHeight="1" spans="1:4">
      <c r="A24" s="80"/>
      <c r="B24" s="24"/>
      <c r="C24" s="80" t="s">
        <v>195</v>
      </c>
      <c r="D24" s="24"/>
    </row>
    <row r="25" s="1" customFormat="1" ht="19.5" customHeight="1" spans="1:4">
      <c r="A25" s="80"/>
      <c r="B25" s="24"/>
      <c r="C25" s="80" t="s">
        <v>196</v>
      </c>
      <c r="D25" s="24"/>
    </row>
    <row r="26" s="1" customFormat="1" ht="19.5" customHeight="1" spans="1:4">
      <c r="A26" s="151"/>
      <c r="B26" s="24"/>
      <c r="C26" s="80" t="s">
        <v>197</v>
      </c>
      <c r="D26" s="24">
        <v>773688.6</v>
      </c>
    </row>
    <row r="27" s="1" customFormat="1" ht="19.5" customHeight="1" spans="1:4">
      <c r="A27" s="80"/>
      <c r="B27" s="24"/>
      <c r="C27" s="80" t="s">
        <v>198</v>
      </c>
      <c r="D27" s="24"/>
    </row>
    <row r="28" s="1" customFormat="1" customHeight="1" spans="1:4">
      <c r="A28" s="80"/>
      <c r="B28" s="24"/>
      <c r="C28" s="152" t="s">
        <v>199</v>
      </c>
      <c r="D28" s="24"/>
    </row>
    <row r="29" s="1" customFormat="1" ht="19.5" customHeight="1" spans="1:4">
      <c r="A29" s="80"/>
      <c r="B29" s="24"/>
      <c r="C29" s="80" t="s">
        <v>200</v>
      </c>
      <c r="D29" s="24"/>
    </row>
    <row r="30" s="1" customFormat="1" ht="19.5" customHeight="1" spans="1:4">
      <c r="A30" s="151"/>
      <c r="B30" s="24"/>
      <c r="C30" s="80" t="s">
        <v>201</v>
      </c>
      <c r="D30" s="24"/>
    </row>
    <row r="31" s="1" customFormat="1" ht="18" customHeight="1" spans="1:4">
      <c r="A31" s="151"/>
      <c r="B31" s="24"/>
      <c r="C31" s="80" t="s">
        <v>202</v>
      </c>
      <c r="D31" s="24"/>
    </row>
    <row r="32" s="1" customFormat="1" ht="18" customHeight="1" spans="1:4">
      <c r="A32" s="151"/>
      <c r="B32" s="24"/>
      <c r="C32" s="152" t="s">
        <v>203</v>
      </c>
      <c r="D32" s="24"/>
    </row>
    <row r="33" s="1" customFormat="1" ht="18" customHeight="1" spans="1:4">
      <c r="A33" s="151"/>
      <c r="B33" s="24"/>
      <c r="C33" s="152" t="s">
        <v>204</v>
      </c>
      <c r="D33" s="24"/>
    </row>
    <row r="34" s="1" customFormat="1" ht="19.5" customHeight="1" spans="1:4">
      <c r="A34" s="151"/>
      <c r="B34" s="154"/>
      <c r="C34" s="80" t="s">
        <v>205</v>
      </c>
      <c r="D34" s="154"/>
    </row>
    <row r="35" s="1" customFormat="1" ht="19.5" customHeight="1" spans="1:4">
      <c r="A35" s="151"/>
      <c r="B35" s="24"/>
      <c r="C35" s="80" t="s">
        <v>206</v>
      </c>
      <c r="D35" s="24"/>
    </row>
    <row r="36" s="1" customFormat="1" ht="19.5" customHeight="1" spans="1:4">
      <c r="A36" s="155" t="s">
        <v>50</v>
      </c>
      <c r="B36" s="24">
        <v>42100723.21</v>
      </c>
      <c r="C36" s="155" t="s">
        <v>51</v>
      </c>
      <c r="D36" s="24">
        <v>42100723.21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9" workbookViewId="0">
      <selection activeCell="B33" sqref="B33"/>
    </sheetView>
  </sheetViews>
  <sheetFormatPr defaultColWidth="9" defaultRowHeight="15" customHeight="1" outlineLevelCol="6"/>
  <cols>
    <col min="1" max="1" width="23.0454545454545" style="1" customWidth="1"/>
    <col min="2" max="2" width="21.5454545454545" style="1" customWidth="1"/>
    <col min="3" max="7" width="16.8727272727273" style="1" customWidth="1"/>
    <col min="8" max="16384" width="9" style="1"/>
  </cols>
  <sheetData>
    <row r="1" s="1" customFormat="1" ht="18.75" customHeight="1" spans="1:7">
      <c r="A1" s="122"/>
      <c r="B1" s="122"/>
      <c r="C1" s="122"/>
      <c r="D1" s="122"/>
      <c r="E1" s="122"/>
      <c r="F1" s="122"/>
      <c r="G1" s="123" t="s">
        <v>207</v>
      </c>
    </row>
    <row r="2" s="1" customFormat="1" ht="33" customHeight="1" spans="1:7">
      <c r="A2" s="143" t="str">
        <f>"2026"&amp;"年一般公共预算支出预算表（按功能科目分类）"</f>
        <v>2026年一般公共预算支出预算表（按功能科目分类）</v>
      </c>
      <c r="B2" s="143"/>
      <c r="C2" s="143"/>
      <c r="D2" s="143"/>
      <c r="E2" s="143"/>
      <c r="F2" s="143"/>
      <c r="G2" s="143"/>
    </row>
    <row r="3" s="1" customFormat="1" ht="18.75" customHeight="1" spans="1:7">
      <c r="A3" s="144" t="str">
        <f>"单位名称："&amp;"瑞丽市户育乡人民政府"</f>
        <v>单位名称：瑞丽市户育乡人民政府</v>
      </c>
      <c r="B3" s="144"/>
      <c r="C3" s="122"/>
      <c r="D3" s="122"/>
      <c r="E3" s="122"/>
      <c r="F3" s="122"/>
      <c r="G3" s="123" t="s">
        <v>1</v>
      </c>
    </row>
    <row r="4" s="1" customFormat="1" ht="18.75" customHeight="1" spans="1:7">
      <c r="A4" s="145" t="s">
        <v>208</v>
      </c>
      <c r="B4" s="145"/>
      <c r="C4" s="145" t="s">
        <v>56</v>
      </c>
      <c r="D4" s="145" t="s">
        <v>78</v>
      </c>
      <c r="E4" s="145"/>
      <c r="F4" s="145"/>
      <c r="G4" s="145" t="s">
        <v>79</v>
      </c>
    </row>
    <row r="5" s="1" customFormat="1" ht="18.75" customHeight="1" spans="1:7">
      <c r="A5" s="145" t="s">
        <v>74</v>
      </c>
      <c r="B5" s="145" t="s">
        <v>75</v>
      </c>
      <c r="C5" s="145"/>
      <c r="D5" s="145" t="s">
        <v>59</v>
      </c>
      <c r="E5" s="145" t="s">
        <v>209</v>
      </c>
      <c r="F5" s="145" t="s">
        <v>210</v>
      </c>
      <c r="G5" s="145"/>
    </row>
    <row r="6" s="1" customFormat="1" ht="18.75" customHeight="1" spans="1:7">
      <c r="A6" s="145" t="s">
        <v>85</v>
      </c>
      <c r="B6" s="145" t="s">
        <v>86</v>
      </c>
      <c r="C6" s="145" t="s">
        <v>87</v>
      </c>
      <c r="D6" s="145" t="s">
        <v>88</v>
      </c>
      <c r="E6" s="145" t="s">
        <v>89</v>
      </c>
      <c r="F6" s="145" t="s">
        <v>90</v>
      </c>
      <c r="G6" s="145" t="s">
        <v>91</v>
      </c>
    </row>
    <row r="7" s="1" customFormat="1" ht="18.75" customHeight="1" spans="1:7">
      <c r="A7" s="146" t="s">
        <v>100</v>
      </c>
      <c r="B7" s="146" t="s">
        <v>101</v>
      </c>
      <c r="C7" s="147">
        <v>28366770.85</v>
      </c>
      <c r="D7" s="147">
        <v>13513847.61</v>
      </c>
      <c r="E7" s="147">
        <v>12585473.63</v>
      </c>
      <c r="F7" s="147">
        <v>928373.98</v>
      </c>
      <c r="G7" s="147">
        <v>14852923.24</v>
      </c>
    </row>
    <row r="8" s="1" customFormat="1" ht="18.75" customHeight="1" outlineLevel="1" spans="1:7">
      <c r="A8" s="148" t="s">
        <v>102</v>
      </c>
      <c r="B8" s="148" t="s">
        <v>103</v>
      </c>
      <c r="C8" s="147">
        <v>28189996.87</v>
      </c>
      <c r="D8" s="147">
        <v>13337073.63</v>
      </c>
      <c r="E8" s="147">
        <v>12549473.63</v>
      </c>
      <c r="F8" s="147">
        <v>787600</v>
      </c>
      <c r="G8" s="147">
        <v>14852923.24</v>
      </c>
    </row>
    <row r="9" s="1" customFormat="1" ht="18.75" customHeight="1" outlineLevel="2" spans="1:7">
      <c r="A9" s="149" t="s">
        <v>104</v>
      </c>
      <c r="B9" s="149" t="s">
        <v>105</v>
      </c>
      <c r="C9" s="147">
        <v>28189996.87</v>
      </c>
      <c r="D9" s="147">
        <v>13337073.63</v>
      </c>
      <c r="E9" s="147">
        <v>12549473.63</v>
      </c>
      <c r="F9" s="147">
        <v>787600</v>
      </c>
      <c r="G9" s="147">
        <v>14852923.24</v>
      </c>
    </row>
    <row r="10" s="1" customFormat="1" ht="18.75" customHeight="1" outlineLevel="1" spans="1:7">
      <c r="A10" s="148" t="s">
        <v>106</v>
      </c>
      <c r="B10" s="148" t="s">
        <v>107</v>
      </c>
      <c r="C10" s="147">
        <v>36000</v>
      </c>
      <c r="D10" s="147">
        <v>36000</v>
      </c>
      <c r="E10" s="147">
        <v>36000</v>
      </c>
      <c r="F10" s="147"/>
      <c r="G10" s="147"/>
    </row>
    <row r="11" s="1" customFormat="1" ht="18.75" customHeight="1" outlineLevel="2" spans="1:7">
      <c r="A11" s="149" t="s">
        <v>108</v>
      </c>
      <c r="B11" s="149" t="s">
        <v>105</v>
      </c>
      <c r="C11" s="147">
        <v>36000</v>
      </c>
      <c r="D11" s="147">
        <v>36000</v>
      </c>
      <c r="E11" s="147">
        <v>36000</v>
      </c>
      <c r="F11" s="147"/>
      <c r="G11" s="147"/>
    </row>
    <row r="12" s="1" customFormat="1" ht="18.75" customHeight="1" outlineLevel="1" spans="1:7">
      <c r="A12" s="148" t="s">
        <v>109</v>
      </c>
      <c r="B12" s="148" t="s">
        <v>110</v>
      </c>
      <c r="C12" s="147">
        <v>140773.98</v>
      </c>
      <c r="D12" s="147">
        <v>140773.98</v>
      </c>
      <c r="E12" s="147"/>
      <c r="F12" s="147">
        <v>140773.98</v>
      </c>
      <c r="G12" s="147"/>
    </row>
    <row r="13" s="1" customFormat="1" ht="18.75" customHeight="1" outlineLevel="2" spans="1:7">
      <c r="A13" s="149" t="s">
        <v>111</v>
      </c>
      <c r="B13" s="149" t="s">
        <v>105</v>
      </c>
      <c r="C13" s="147">
        <v>140773.98</v>
      </c>
      <c r="D13" s="147">
        <v>140773.98</v>
      </c>
      <c r="E13" s="147"/>
      <c r="F13" s="147">
        <v>140773.98</v>
      </c>
      <c r="G13" s="147"/>
    </row>
    <row r="14" s="1" customFormat="1" ht="18.75" customHeight="1" spans="1:7">
      <c r="A14" s="146" t="s">
        <v>112</v>
      </c>
      <c r="B14" s="146" t="s">
        <v>113</v>
      </c>
      <c r="C14" s="147">
        <v>1176670.24</v>
      </c>
      <c r="D14" s="147">
        <v>1119521.8</v>
      </c>
      <c r="E14" s="147">
        <v>1103921.8</v>
      </c>
      <c r="F14" s="147">
        <v>15600</v>
      </c>
      <c r="G14" s="147">
        <v>57148.44</v>
      </c>
    </row>
    <row r="15" s="1" customFormat="1" ht="18.75" customHeight="1" outlineLevel="1" spans="1:7">
      <c r="A15" s="148" t="s">
        <v>114</v>
      </c>
      <c r="B15" s="148" t="s">
        <v>115</v>
      </c>
      <c r="C15" s="147">
        <v>1047184.8</v>
      </c>
      <c r="D15" s="147">
        <v>1047184.8</v>
      </c>
      <c r="E15" s="147">
        <v>1031584.8</v>
      </c>
      <c r="F15" s="147">
        <v>15600</v>
      </c>
      <c r="G15" s="147"/>
    </row>
    <row r="16" s="1" customFormat="1" ht="18.75" customHeight="1" outlineLevel="2" spans="1:7">
      <c r="A16" s="149" t="s">
        <v>116</v>
      </c>
      <c r="B16" s="149" t="s">
        <v>117</v>
      </c>
      <c r="C16" s="147">
        <v>9600</v>
      </c>
      <c r="D16" s="147">
        <v>9600</v>
      </c>
      <c r="E16" s="147"/>
      <c r="F16" s="147">
        <v>9600</v>
      </c>
      <c r="G16" s="147"/>
    </row>
    <row r="17" s="1" customFormat="1" ht="18.75" customHeight="1" outlineLevel="2" spans="1:7">
      <c r="A17" s="149" t="s">
        <v>118</v>
      </c>
      <c r="B17" s="149" t="s">
        <v>119</v>
      </c>
      <c r="C17" s="147">
        <v>6000</v>
      </c>
      <c r="D17" s="147">
        <v>6000</v>
      </c>
      <c r="E17" s="147"/>
      <c r="F17" s="147">
        <v>6000</v>
      </c>
      <c r="G17" s="147"/>
    </row>
    <row r="18" s="1" customFormat="1" ht="18.75" customHeight="1" outlineLevel="2" spans="1:7">
      <c r="A18" s="149" t="s">
        <v>120</v>
      </c>
      <c r="B18" s="149" t="s">
        <v>121</v>
      </c>
      <c r="C18" s="147">
        <v>1031584.8</v>
      </c>
      <c r="D18" s="147">
        <v>1031584.8</v>
      </c>
      <c r="E18" s="147">
        <v>1031584.8</v>
      </c>
      <c r="F18" s="147"/>
      <c r="G18" s="147"/>
    </row>
    <row r="19" s="1" customFormat="1" ht="18.75" customHeight="1" outlineLevel="1" spans="1:7">
      <c r="A19" s="148" t="s">
        <v>122</v>
      </c>
      <c r="B19" s="148" t="s">
        <v>123</v>
      </c>
      <c r="C19" s="147">
        <v>57148.44</v>
      </c>
      <c r="D19" s="147"/>
      <c r="E19" s="147"/>
      <c r="F19" s="147"/>
      <c r="G19" s="147">
        <v>57148.44</v>
      </c>
    </row>
    <row r="20" s="1" customFormat="1" ht="18.75" customHeight="1" outlineLevel="2" spans="1:7">
      <c r="A20" s="149" t="s">
        <v>124</v>
      </c>
      <c r="B20" s="149" t="s">
        <v>125</v>
      </c>
      <c r="C20" s="147">
        <v>57148.44</v>
      </c>
      <c r="D20" s="147"/>
      <c r="E20" s="147"/>
      <c r="F20" s="147"/>
      <c r="G20" s="147">
        <v>57148.44</v>
      </c>
    </row>
    <row r="21" s="1" customFormat="1" ht="18.75" customHeight="1" outlineLevel="1" spans="1:7">
      <c r="A21" s="148" t="s">
        <v>126</v>
      </c>
      <c r="B21" s="148" t="s">
        <v>127</v>
      </c>
      <c r="C21" s="147">
        <v>72337</v>
      </c>
      <c r="D21" s="147">
        <v>72337</v>
      </c>
      <c r="E21" s="147">
        <v>72337</v>
      </c>
      <c r="F21" s="147"/>
      <c r="G21" s="147"/>
    </row>
    <row r="22" s="1" customFormat="1" ht="18.75" customHeight="1" outlineLevel="2" spans="1:7">
      <c r="A22" s="149" t="s">
        <v>128</v>
      </c>
      <c r="B22" s="149" t="s">
        <v>127</v>
      </c>
      <c r="C22" s="147">
        <v>72337</v>
      </c>
      <c r="D22" s="147">
        <v>72337</v>
      </c>
      <c r="E22" s="147">
        <v>72337</v>
      </c>
      <c r="F22" s="147"/>
      <c r="G22" s="147"/>
    </row>
    <row r="23" s="1" customFormat="1" ht="18.75" customHeight="1" spans="1:7">
      <c r="A23" s="146" t="s">
        <v>129</v>
      </c>
      <c r="B23" s="146" t="s">
        <v>130</v>
      </c>
      <c r="C23" s="147">
        <v>844061</v>
      </c>
      <c r="D23" s="147">
        <v>844061</v>
      </c>
      <c r="E23" s="147">
        <v>844061</v>
      </c>
      <c r="F23" s="147"/>
      <c r="G23" s="147"/>
    </row>
    <row r="24" s="1" customFormat="1" ht="18.75" customHeight="1" outlineLevel="1" spans="1:7">
      <c r="A24" s="148" t="s">
        <v>131</v>
      </c>
      <c r="B24" s="148" t="s">
        <v>132</v>
      </c>
      <c r="C24" s="147">
        <v>39240</v>
      </c>
      <c r="D24" s="147">
        <v>39240</v>
      </c>
      <c r="E24" s="147">
        <v>39240</v>
      </c>
      <c r="F24" s="147"/>
      <c r="G24" s="147"/>
    </row>
    <row r="25" s="1" customFormat="1" ht="18.75" customHeight="1" outlineLevel="2" spans="1:7">
      <c r="A25" s="149" t="s">
        <v>133</v>
      </c>
      <c r="B25" s="149" t="s">
        <v>134</v>
      </c>
      <c r="C25" s="147">
        <v>39240</v>
      </c>
      <c r="D25" s="147">
        <v>39240</v>
      </c>
      <c r="E25" s="147">
        <v>39240</v>
      </c>
      <c r="F25" s="147"/>
      <c r="G25" s="147"/>
    </row>
    <row r="26" s="1" customFormat="1" ht="18.75" customHeight="1" outlineLevel="1" spans="1:7">
      <c r="A26" s="148" t="s">
        <v>135</v>
      </c>
      <c r="B26" s="148" t="s">
        <v>136</v>
      </c>
      <c r="C26" s="147">
        <v>804821</v>
      </c>
      <c r="D26" s="147">
        <v>804821</v>
      </c>
      <c r="E26" s="147">
        <v>804821</v>
      </c>
      <c r="F26" s="147"/>
      <c r="G26" s="147"/>
    </row>
    <row r="27" s="1" customFormat="1" ht="18.75" customHeight="1" outlineLevel="2" spans="1:7">
      <c r="A27" s="149" t="s">
        <v>137</v>
      </c>
      <c r="B27" s="149" t="s">
        <v>138</v>
      </c>
      <c r="C27" s="147">
        <v>428735</v>
      </c>
      <c r="D27" s="147">
        <v>428735</v>
      </c>
      <c r="E27" s="147">
        <v>428735</v>
      </c>
      <c r="F27" s="147"/>
      <c r="G27" s="147"/>
    </row>
    <row r="28" s="1" customFormat="1" ht="18.75" customHeight="1" outlineLevel="2" spans="1:7">
      <c r="A28" s="149" t="s">
        <v>139</v>
      </c>
      <c r="B28" s="149" t="s">
        <v>140</v>
      </c>
      <c r="C28" s="147">
        <v>15750</v>
      </c>
      <c r="D28" s="147">
        <v>15750</v>
      </c>
      <c r="E28" s="147">
        <v>15750</v>
      </c>
      <c r="F28" s="147"/>
      <c r="G28" s="147"/>
    </row>
    <row r="29" s="1" customFormat="1" ht="18.75" customHeight="1" outlineLevel="2" spans="1:7">
      <c r="A29" s="149" t="s">
        <v>141</v>
      </c>
      <c r="B29" s="149" t="s">
        <v>142</v>
      </c>
      <c r="C29" s="147">
        <v>320470</v>
      </c>
      <c r="D29" s="147">
        <v>320470</v>
      </c>
      <c r="E29" s="147">
        <v>320470</v>
      </c>
      <c r="F29" s="147"/>
      <c r="G29" s="147"/>
    </row>
    <row r="30" s="1" customFormat="1" ht="18.75" customHeight="1" outlineLevel="2" spans="1:7">
      <c r="A30" s="149" t="s">
        <v>143</v>
      </c>
      <c r="B30" s="149" t="s">
        <v>144</v>
      </c>
      <c r="C30" s="147">
        <v>39866</v>
      </c>
      <c r="D30" s="147">
        <v>39866</v>
      </c>
      <c r="E30" s="147">
        <v>39866</v>
      </c>
      <c r="F30" s="147"/>
      <c r="G30" s="147"/>
    </row>
    <row r="31" s="1" customFormat="1" ht="18.75" customHeight="1" spans="1:7">
      <c r="A31" s="146" t="s">
        <v>151</v>
      </c>
      <c r="B31" s="146" t="s">
        <v>152</v>
      </c>
      <c r="C31" s="147">
        <v>120000</v>
      </c>
      <c r="D31" s="147"/>
      <c r="E31" s="147"/>
      <c r="F31" s="147"/>
      <c r="G31" s="147">
        <v>120000</v>
      </c>
    </row>
    <row r="32" s="1" customFormat="1" ht="18.75" customHeight="1" outlineLevel="1" spans="1:7">
      <c r="A32" s="148" t="s">
        <v>153</v>
      </c>
      <c r="B32" s="148" t="s">
        <v>211</v>
      </c>
      <c r="C32" s="147">
        <v>120000</v>
      </c>
      <c r="D32" s="147"/>
      <c r="E32" s="147"/>
      <c r="F32" s="147"/>
      <c r="G32" s="147">
        <v>120000</v>
      </c>
    </row>
    <row r="33" s="1" customFormat="1" ht="18.75" customHeight="1" outlineLevel="2" spans="1:7">
      <c r="A33" s="149" t="s">
        <v>155</v>
      </c>
      <c r="B33" s="149" t="s">
        <v>212</v>
      </c>
      <c r="C33" s="147">
        <v>120000</v>
      </c>
      <c r="D33" s="147"/>
      <c r="E33" s="147"/>
      <c r="F33" s="147"/>
      <c r="G33" s="147">
        <v>120000</v>
      </c>
    </row>
    <row r="34" s="1" customFormat="1" ht="18.75" customHeight="1" spans="1:7">
      <c r="A34" s="146" t="s">
        <v>161</v>
      </c>
      <c r="B34" s="146" t="s">
        <v>162</v>
      </c>
      <c r="C34" s="147">
        <v>773688.6</v>
      </c>
      <c r="D34" s="147">
        <v>773688.6</v>
      </c>
      <c r="E34" s="147">
        <v>773688.6</v>
      </c>
      <c r="F34" s="147"/>
      <c r="G34" s="147"/>
    </row>
    <row r="35" s="1" customFormat="1" ht="18.75" customHeight="1" outlineLevel="1" spans="1:7">
      <c r="A35" s="148" t="s">
        <v>163</v>
      </c>
      <c r="B35" s="148" t="s">
        <v>164</v>
      </c>
      <c r="C35" s="147">
        <v>773688.6</v>
      </c>
      <c r="D35" s="147">
        <v>773688.6</v>
      </c>
      <c r="E35" s="147">
        <v>773688.6</v>
      </c>
      <c r="F35" s="147"/>
      <c r="G35" s="147"/>
    </row>
    <row r="36" s="1" customFormat="1" ht="18.75" customHeight="1" outlineLevel="2" spans="1:7">
      <c r="A36" s="149" t="s">
        <v>165</v>
      </c>
      <c r="B36" s="149" t="s">
        <v>166</v>
      </c>
      <c r="C36" s="147">
        <v>773688.6</v>
      </c>
      <c r="D36" s="147">
        <v>773688.6</v>
      </c>
      <c r="E36" s="147">
        <v>773688.6</v>
      </c>
      <c r="F36" s="147"/>
      <c r="G36" s="147"/>
    </row>
    <row r="37" s="1" customFormat="1" ht="18.75" customHeight="1" spans="1:7">
      <c r="A37" s="145" t="s">
        <v>56</v>
      </c>
      <c r="B37" s="145"/>
      <c r="C37" s="147">
        <v>31281190.69</v>
      </c>
      <c r="D37" s="147">
        <v>16251119.01</v>
      </c>
      <c r="E37" s="147">
        <v>15307145.03</v>
      </c>
      <c r="F37" s="147">
        <v>943973.98</v>
      </c>
      <c r="G37" s="147">
        <v>15030071.68</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G29" sqref="G29"/>
    </sheetView>
  </sheetViews>
  <sheetFormatPr defaultColWidth="8" defaultRowHeight="14.25" customHeight="1" outlineLevelRow="6" outlineLevelCol="5"/>
  <cols>
    <col min="1" max="1" width="24.6727272727273" style="1" customWidth="1"/>
    <col min="2" max="2" width="16.0454545454545" style="1" customWidth="1"/>
    <col min="3" max="3" width="15.1272727272727" style="1" customWidth="1"/>
    <col min="4" max="4" width="18.9272727272727" style="1" customWidth="1"/>
    <col min="5" max="5" width="17.3" style="1" customWidth="1"/>
    <col min="6" max="6" width="16.3727272727273" style="1" customWidth="1"/>
    <col min="7" max="16384" width="8" style="1"/>
  </cols>
  <sheetData>
    <row r="1" s="1" customFormat="1" customHeight="1" spans="1:6">
      <c r="A1" s="134"/>
      <c r="B1" s="134"/>
      <c r="C1" s="135"/>
      <c r="D1" s="2"/>
      <c r="E1" s="2"/>
      <c r="F1" s="136" t="s">
        <v>213</v>
      </c>
    </row>
    <row r="2" s="1" customFormat="1" ht="33.75" customHeight="1" spans="1:6">
      <c r="A2" s="137" t="str">
        <f>"2026"&amp;"年一般公共预算“三公”经费支出预算表"</f>
        <v>2026年一般公共预算“三公”经费支出预算表</v>
      </c>
      <c r="B2" s="137"/>
      <c r="C2" s="137"/>
      <c r="D2" s="137"/>
      <c r="E2" s="137"/>
      <c r="F2" s="137"/>
    </row>
    <row r="3" s="1" customFormat="1" ht="21.75" customHeight="1" spans="1:6">
      <c r="A3" s="138" t="str">
        <f>"单位名称："&amp;"瑞丽市户育乡人民政府"</f>
        <v>单位名称：瑞丽市户育乡人民政府</v>
      </c>
      <c r="B3" s="134"/>
      <c r="C3" s="135"/>
      <c r="D3" s="4"/>
      <c r="E3" s="2"/>
      <c r="F3" s="136" t="s">
        <v>53</v>
      </c>
    </row>
    <row r="4" s="1" customFormat="1" ht="19.5" customHeight="1" spans="1:6">
      <c r="A4" s="12" t="s">
        <v>214</v>
      </c>
      <c r="B4" s="69" t="s">
        <v>215</v>
      </c>
      <c r="C4" s="13" t="s">
        <v>216</v>
      </c>
      <c r="D4" s="14"/>
      <c r="E4" s="15"/>
      <c r="F4" s="69" t="s">
        <v>217</v>
      </c>
    </row>
    <row r="5" s="1" customFormat="1" ht="19.5" customHeight="1" spans="1:6">
      <c r="A5" s="19"/>
      <c r="B5" s="70"/>
      <c r="C5" s="37" t="s">
        <v>59</v>
      </c>
      <c r="D5" s="37" t="s">
        <v>218</v>
      </c>
      <c r="E5" s="37" t="s">
        <v>219</v>
      </c>
      <c r="F5" s="70"/>
    </row>
    <row r="6" s="1" customFormat="1" ht="18.75" customHeight="1" spans="1:6">
      <c r="A6" s="139">
        <v>1</v>
      </c>
      <c r="B6" s="139">
        <v>2</v>
      </c>
      <c r="C6" s="140">
        <v>3</v>
      </c>
      <c r="D6" s="139">
        <v>4</v>
      </c>
      <c r="E6" s="139">
        <v>5</v>
      </c>
      <c r="F6" s="139">
        <v>6</v>
      </c>
    </row>
    <row r="7" s="1" customFormat="1" ht="24.75" customHeight="1" spans="1:6">
      <c r="A7" s="141">
        <v>138406.39</v>
      </c>
      <c r="B7" s="141"/>
      <c r="C7" s="142">
        <v>124763.34</v>
      </c>
      <c r="D7" s="141"/>
      <c r="E7" s="141">
        <v>124763.34</v>
      </c>
      <c r="F7" s="141">
        <v>13643.05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3"/>
  <sheetViews>
    <sheetView topLeftCell="E1" workbookViewId="0">
      <selection activeCell="H14" sqref="H14"/>
    </sheetView>
  </sheetViews>
  <sheetFormatPr defaultColWidth="9" defaultRowHeight="15" customHeight="1"/>
  <cols>
    <col min="1" max="2" width="10.8636363636364" style="1" customWidth="1"/>
    <col min="3" max="3" width="9.49090909090909" style="1" customWidth="1"/>
    <col min="4" max="4" width="5.25454545454545" style="1" customWidth="1"/>
    <col min="5" max="5" width="9.25454545454545" style="1" customWidth="1"/>
    <col min="6" max="6" width="4.87272727272727" style="1" customWidth="1"/>
    <col min="7" max="7" width="7.62727272727273" style="1" customWidth="1"/>
    <col min="8" max="8" width="11.3" style="1" customWidth="1"/>
    <col min="9" max="9" width="10.7545454545455" style="1" customWidth="1"/>
    <col min="10" max="11" width="5.25454545454545" style="1" customWidth="1"/>
    <col min="12" max="12" width="10.7545454545455" style="1" customWidth="1"/>
    <col min="13" max="13" width="3.25454545454545" style="1" customWidth="1"/>
    <col min="14" max="14" width="4.41818181818182" style="1" customWidth="1"/>
    <col min="15" max="15" width="5.05454545454545" style="1" customWidth="1"/>
    <col min="16" max="16" width="5.75454545454545" style="1" customWidth="1"/>
    <col min="17" max="17" width="4.17272727272727" style="1" customWidth="1"/>
    <col min="18" max="18" width="3.75454545454545" style="1" customWidth="1"/>
    <col min="19" max="23" width="4.12727272727273" style="1" customWidth="1"/>
    <col min="24" max="16384" width="9" style="1"/>
  </cols>
  <sheetData>
    <row r="1" s="1" customFormat="1" ht="18.75" customHeight="1" spans="1:23">
      <c r="T1" s="132" t="s">
        <v>220</v>
      </c>
      <c r="U1" s="132"/>
      <c r="V1" s="132"/>
      <c r="W1" s="132"/>
    </row>
    <row r="2" s="1" customFormat="1" ht="45.75" customHeight="1" spans="1:23">
      <c r="A2" s="133" t="str">
        <f>"2026"&amp;"年部门基本支出预算表"</f>
        <v>2026年部门基本支出预算表</v>
      </c>
      <c r="B2" s="133"/>
      <c r="C2" s="133"/>
      <c r="D2" s="133"/>
      <c r="E2" s="133"/>
      <c r="F2" s="133"/>
      <c r="G2" s="133"/>
      <c r="H2" s="133"/>
      <c r="I2" s="133"/>
      <c r="J2" s="133"/>
      <c r="K2" s="133"/>
      <c r="L2" s="133"/>
      <c r="M2" s="133"/>
      <c r="N2" s="133"/>
      <c r="O2" s="133"/>
      <c r="P2" s="133"/>
      <c r="Q2" s="133"/>
      <c r="R2" s="133"/>
      <c r="S2" s="133"/>
      <c r="T2" s="133"/>
      <c r="U2" s="133"/>
      <c r="V2" s="133"/>
      <c r="W2" s="133"/>
    </row>
    <row r="3" s="1" customFormat="1" ht="18.75" customHeight="1" spans="1:23">
      <c r="A3" s="1" t="str">
        <f>"单位名称："&amp;"瑞丽市户育乡人民政府"</f>
        <v>单位名称：瑞丽市户育乡人民政府</v>
      </c>
      <c r="T3" s="132" t="s">
        <v>53</v>
      </c>
      <c r="U3" s="132"/>
      <c r="V3" s="132"/>
      <c r="W3" s="132"/>
    </row>
    <row r="4" s="1" customFormat="1" ht="18.75" customHeight="1" spans="1:23">
      <c r="A4" s="36" t="s">
        <v>221</v>
      </c>
      <c r="B4" s="36" t="s">
        <v>222</v>
      </c>
      <c r="C4" s="36" t="s">
        <v>223</v>
      </c>
      <c r="D4" s="36" t="s">
        <v>224</v>
      </c>
      <c r="E4" s="36" t="s">
        <v>225</v>
      </c>
      <c r="F4" s="36" t="s">
        <v>226</v>
      </c>
      <c r="G4" s="36" t="s">
        <v>227</v>
      </c>
      <c r="H4" s="36" t="s">
        <v>228</v>
      </c>
      <c r="I4" s="36"/>
      <c r="J4" s="36"/>
      <c r="K4" s="36"/>
      <c r="L4" s="36"/>
      <c r="M4" s="36"/>
      <c r="N4" s="36"/>
      <c r="O4" s="36"/>
      <c r="P4" s="36"/>
      <c r="Q4" s="36"/>
      <c r="R4" s="36"/>
      <c r="S4" s="36"/>
      <c r="T4" s="36"/>
      <c r="U4" s="36"/>
      <c r="V4" s="36"/>
      <c r="W4" s="36"/>
    </row>
    <row r="5" s="1" customFormat="1" ht="28.3" customHeight="1" spans="1:23">
      <c r="A5" s="36"/>
      <c r="B5" s="36"/>
      <c r="C5" s="36"/>
      <c r="D5" s="36"/>
      <c r="E5" s="36"/>
      <c r="F5" s="36"/>
      <c r="G5" s="36"/>
      <c r="H5" s="36" t="s">
        <v>229</v>
      </c>
      <c r="I5" s="36" t="s">
        <v>60</v>
      </c>
      <c r="J5" s="36"/>
      <c r="K5" s="36"/>
      <c r="L5" s="36"/>
      <c r="M5" s="36"/>
      <c r="N5" s="36" t="s">
        <v>230</v>
      </c>
      <c r="O5" s="36"/>
      <c r="P5" s="36"/>
      <c r="Q5" s="36" t="s">
        <v>63</v>
      </c>
      <c r="R5" s="36" t="s">
        <v>77</v>
      </c>
      <c r="S5" s="36"/>
      <c r="T5" s="36"/>
      <c r="U5" s="36"/>
      <c r="V5" s="36"/>
      <c r="W5" s="36"/>
    </row>
    <row r="6" s="1" customFormat="1" ht="24" customHeight="1" spans="1:23">
      <c r="A6" s="36"/>
      <c r="B6" s="36"/>
      <c r="C6" s="36"/>
      <c r="D6" s="36"/>
      <c r="E6" s="36"/>
      <c r="F6" s="36"/>
      <c r="G6" s="36"/>
      <c r="H6" s="36"/>
      <c r="I6" s="36" t="s">
        <v>231</v>
      </c>
      <c r="J6" s="36" t="s">
        <v>232</v>
      </c>
      <c r="K6" s="36" t="s">
        <v>233</v>
      </c>
      <c r="L6" s="36" t="s">
        <v>234</v>
      </c>
      <c r="M6" s="36" t="s">
        <v>235</v>
      </c>
      <c r="N6" s="36" t="s">
        <v>60</v>
      </c>
      <c r="O6" s="36" t="s">
        <v>61</v>
      </c>
      <c r="P6" s="36" t="s">
        <v>62</v>
      </c>
      <c r="Q6" s="36"/>
      <c r="R6" s="36" t="s">
        <v>59</v>
      </c>
      <c r="S6" s="36" t="s">
        <v>66</v>
      </c>
      <c r="T6" s="36" t="s">
        <v>67</v>
      </c>
      <c r="U6" s="36" t="s">
        <v>68</v>
      </c>
      <c r="V6" s="36" t="s">
        <v>69</v>
      </c>
      <c r="W6" s="36" t="s">
        <v>70</v>
      </c>
    </row>
    <row r="7" s="1" customFormat="1" ht="32.05" customHeight="1" spans="1:23">
      <c r="A7" s="36"/>
      <c r="B7" s="36"/>
      <c r="C7" s="36"/>
      <c r="D7" s="36"/>
      <c r="E7" s="36"/>
      <c r="F7" s="36"/>
      <c r="G7" s="36"/>
      <c r="H7" s="36"/>
      <c r="I7" s="36"/>
      <c r="J7" s="36"/>
      <c r="K7" s="36"/>
      <c r="L7" s="36"/>
      <c r="M7" s="36"/>
      <c r="N7" s="36"/>
      <c r="O7" s="36"/>
      <c r="P7" s="36"/>
      <c r="Q7" s="36"/>
      <c r="R7" s="36"/>
      <c r="S7" s="36"/>
      <c r="T7" s="36"/>
      <c r="U7" s="36"/>
      <c r="V7" s="36"/>
      <c r="W7" s="36"/>
    </row>
    <row r="8" s="1" customFormat="1" ht="18.75" customHeight="1" spans="1:23">
      <c r="A8" s="36" t="s">
        <v>85</v>
      </c>
      <c r="B8" s="36" t="s">
        <v>86</v>
      </c>
      <c r="C8" s="36" t="s">
        <v>87</v>
      </c>
      <c r="D8" s="36" t="s">
        <v>88</v>
      </c>
      <c r="E8" s="36" t="s">
        <v>89</v>
      </c>
      <c r="F8" s="36" t="s">
        <v>90</v>
      </c>
      <c r="G8" s="36" t="s">
        <v>91</v>
      </c>
      <c r="H8" s="36" t="s">
        <v>92</v>
      </c>
      <c r="I8" s="36" t="s">
        <v>93</v>
      </c>
      <c r="J8" s="36" t="s">
        <v>94</v>
      </c>
      <c r="K8" s="36" t="s">
        <v>95</v>
      </c>
      <c r="L8" s="36" t="s">
        <v>96</v>
      </c>
      <c r="M8" s="36" t="s">
        <v>97</v>
      </c>
      <c r="N8" s="36" t="s">
        <v>98</v>
      </c>
      <c r="O8" s="36" t="s">
        <v>99</v>
      </c>
      <c r="P8" s="36" t="s">
        <v>236</v>
      </c>
      <c r="Q8" s="36" t="s">
        <v>237</v>
      </c>
      <c r="R8" s="36" t="s">
        <v>238</v>
      </c>
      <c r="S8" s="36" t="s">
        <v>239</v>
      </c>
      <c r="T8" s="36" t="s">
        <v>240</v>
      </c>
      <c r="U8" s="36" t="s">
        <v>241</v>
      </c>
      <c r="V8" s="36" t="s">
        <v>242</v>
      </c>
      <c r="W8" s="36" t="s">
        <v>243</v>
      </c>
    </row>
    <row r="9" s="1" customFormat="1" ht="53.25" customHeight="1" spans="1:23">
      <c r="A9" s="126" t="s">
        <v>72</v>
      </c>
      <c r="B9" s="126"/>
      <c r="C9" s="126"/>
      <c r="D9" s="126"/>
      <c r="E9" s="126"/>
      <c r="F9" s="126"/>
      <c r="G9" s="126"/>
      <c r="H9" s="131">
        <v>16251119.01</v>
      </c>
      <c r="I9" s="131">
        <v>16251119.01</v>
      </c>
      <c r="J9" s="131"/>
      <c r="K9" s="131"/>
      <c r="L9" s="131">
        <v>16251119.01</v>
      </c>
      <c r="M9" s="131"/>
      <c r="N9" s="131"/>
      <c r="O9" s="131"/>
      <c r="P9" s="131"/>
      <c r="Q9" s="131"/>
      <c r="R9" s="131"/>
      <c r="S9" s="131"/>
      <c r="T9" s="131"/>
      <c r="U9" s="131"/>
      <c r="V9" s="131"/>
      <c r="W9" s="131"/>
    </row>
    <row r="10" s="1" customFormat="1" ht="53.25" customHeight="1" outlineLevel="1" spans="1:23">
      <c r="A10" s="126" t="s">
        <v>72</v>
      </c>
      <c r="B10" s="126" t="s">
        <v>244</v>
      </c>
      <c r="C10" s="126" t="s">
        <v>245</v>
      </c>
      <c r="D10" s="126" t="s">
        <v>104</v>
      </c>
      <c r="E10" s="126" t="s">
        <v>105</v>
      </c>
      <c r="F10" s="126" t="s">
        <v>246</v>
      </c>
      <c r="G10" s="126" t="s">
        <v>247</v>
      </c>
      <c r="H10" s="131">
        <v>103225</v>
      </c>
      <c r="I10" s="131">
        <v>103225</v>
      </c>
      <c r="J10" s="131"/>
      <c r="K10" s="131"/>
      <c r="L10" s="131">
        <v>103225</v>
      </c>
      <c r="M10" s="131"/>
      <c r="N10" s="131"/>
      <c r="O10" s="131"/>
      <c r="P10" s="131"/>
      <c r="Q10" s="131"/>
      <c r="R10" s="131"/>
      <c r="S10" s="131"/>
      <c r="T10" s="131"/>
      <c r="U10" s="131"/>
      <c r="V10" s="131"/>
      <c r="W10" s="131"/>
    </row>
    <row r="11" s="1" customFormat="1" ht="53.25" customHeight="1" outlineLevel="1" spans="1:23">
      <c r="A11" s="126" t="s">
        <v>72</v>
      </c>
      <c r="B11" s="126" t="s">
        <v>248</v>
      </c>
      <c r="C11" s="126" t="s">
        <v>249</v>
      </c>
      <c r="D11" s="126" t="s">
        <v>104</v>
      </c>
      <c r="E11" s="126" t="s">
        <v>105</v>
      </c>
      <c r="F11" s="126" t="s">
        <v>250</v>
      </c>
      <c r="G11" s="126" t="s">
        <v>251</v>
      </c>
      <c r="H11" s="131">
        <v>484320</v>
      </c>
      <c r="I11" s="131">
        <v>484320</v>
      </c>
      <c r="J11" s="131"/>
      <c r="K11" s="131"/>
      <c r="L11" s="131">
        <v>484320</v>
      </c>
      <c r="M11" s="126"/>
      <c r="N11" s="131"/>
      <c r="O11" s="131"/>
      <c r="P11" s="131"/>
      <c r="Q11" s="131"/>
      <c r="R11" s="131"/>
      <c r="S11" s="131"/>
      <c r="T11" s="131"/>
      <c r="U11" s="131"/>
      <c r="V11" s="131"/>
      <c r="W11" s="131"/>
    </row>
    <row r="12" s="1" customFormat="1" ht="53.25" customHeight="1" outlineLevel="1" spans="1:23">
      <c r="A12" s="126" t="s">
        <v>72</v>
      </c>
      <c r="B12" s="126" t="s">
        <v>252</v>
      </c>
      <c r="C12" s="126" t="s">
        <v>253</v>
      </c>
      <c r="D12" s="126" t="s">
        <v>104</v>
      </c>
      <c r="E12" s="126" t="s">
        <v>105</v>
      </c>
      <c r="F12" s="126" t="s">
        <v>254</v>
      </c>
      <c r="G12" s="126" t="s">
        <v>255</v>
      </c>
      <c r="H12" s="131">
        <v>1238700</v>
      </c>
      <c r="I12" s="131">
        <v>1238700</v>
      </c>
      <c r="J12" s="131"/>
      <c r="K12" s="131"/>
      <c r="L12" s="131">
        <v>1238700</v>
      </c>
      <c r="M12" s="126"/>
      <c r="N12" s="131"/>
      <c r="O12" s="131"/>
      <c r="P12" s="131"/>
      <c r="Q12" s="131"/>
      <c r="R12" s="131"/>
      <c r="S12" s="131"/>
      <c r="T12" s="131"/>
      <c r="U12" s="131"/>
      <c r="V12" s="131"/>
      <c r="W12" s="131"/>
    </row>
    <row r="13" s="1" customFormat="1" ht="53.25" customHeight="1" outlineLevel="1" spans="1:23">
      <c r="A13" s="126" t="s">
        <v>72</v>
      </c>
      <c r="B13" s="126" t="s">
        <v>256</v>
      </c>
      <c r="C13" s="126" t="s">
        <v>257</v>
      </c>
      <c r="D13" s="126" t="s">
        <v>104</v>
      </c>
      <c r="E13" s="126" t="s">
        <v>105</v>
      </c>
      <c r="F13" s="126" t="s">
        <v>250</v>
      </c>
      <c r="G13" s="126" t="s">
        <v>251</v>
      </c>
      <c r="H13" s="131">
        <v>119888</v>
      </c>
      <c r="I13" s="131">
        <v>119888</v>
      </c>
      <c r="J13" s="131"/>
      <c r="K13" s="131"/>
      <c r="L13" s="131">
        <v>119888</v>
      </c>
      <c r="M13" s="126"/>
      <c r="N13" s="131"/>
      <c r="O13" s="131"/>
      <c r="P13" s="131"/>
      <c r="Q13" s="131"/>
      <c r="R13" s="131"/>
      <c r="S13" s="131"/>
      <c r="T13" s="131"/>
      <c r="U13" s="131"/>
      <c r="V13" s="131"/>
      <c r="W13" s="131"/>
    </row>
    <row r="14" s="1" customFormat="1" ht="53.25" customHeight="1" outlineLevel="1" spans="1:23">
      <c r="A14" s="126" t="s">
        <v>72</v>
      </c>
      <c r="B14" s="126" t="s">
        <v>258</v>
      </c>
      <c r="C14" s="126" t="s">
        <v>259</v>
      </c>
      <c r="D14" s="126" t="s">
        <v>104</v>
      </c>
      <c r="E14" s="126" t="s">
        <v>105</v>
      </c>
      <c r="F14" s="126" t="s">
        <v>254</v>
      </c>
      <c r="G14" s="126" t="s">
        <v>255</v>
      </c>
      <c r="H14" s="131">
        <v>1438656</v>
      </c>
      <c r="I14" s="131">
        <v>1438656</v>
      </c>
      <c r="J14" s="131"/>
      <c r="K14" s="131"/>
      <c r="L14" s="131">
        <v>1438656</v>
      </c>
      <c r="M14" s="126"/>
      <c r="N14" s="131"/>
      <c r="O14" s="131"/>
      <c r="P14" s="131"/>
      <c r="Q14" s="131"/>
      <c r="R14" s="131"/>
      <c r="S14" s="131"/>
      <c r="T14" s="131"/>
      <c r="U14" s="131"/>
      <c r="V14" s="131"/>
      <c r="W14" s="131"/>
    </row>
    <row r="15" s="1" customFormat="1" ht="53.25" customHeight="1" outlineLevel="1" spans="1:23">
      <c r="A15" s="126" t="s">
        <v>72</v>
      </c>
      <c r="B15" s="126" t="s">
        <v>260</v>
      </c>
      <c r="C15" s="126" t="s">
        <v>261</v>
      </c>
      <c r="D15" s="126" t="s">
        <v>104</v>
      </c>
      <c r="E15" s="126" t="s">
        <v>105</v>
      </c>
      <c r="F15" s="126" t="s">
        <v>262</v>
      </c>
      <c r="G15" s="126" t="s">
        <v>263</v>
      </c>
      <c r="H15" s="131">
        <v>180000</v>
      </c>
      <c r="I15" s="131">
        <v>180000</v>
      </c>
      <c r="J15" s="131"/>
      <c r="K15" s="131"/>
      <c r="L15" s="131">
        <v>180000</v>
      </c>
      <c r="M15" s="126"/>
      <c r="N15" s="131"/>
      <c r="O15" s="131"/>
      <c r="P15" s="131"/>
      <c r="Q15" s="131"/>
      <c r="R15" s="131"/>
      <c r="S15" s="131"/>
      <c r="T15" s="131"/>
      <c r="U15" s="131"/>
      <c r="V15" s="131"/>
      <c r="W15" s="131"/>
    </row>
    <row r="16" s="1" customFormat="1" ht="53.25" customHeight="1" outlineLevel="1" spans="1:23">
      <c r="A16" s="126" t="s">
        <v>72</v>
      </c>
      <c r="B16" s="126" t="s">
        <v>264</v>
      </c>
      <c r="C16" s="126" t="s">
        <v>265</v>
      </c>
      <c r="D16" s="126" t="s">
        <v>104</v>
      </c>
      <c r="E16" s="126" t="s">
        <v>105</v>
      </c>
      <c r="F16" s="126" t="s">
        <v>262</v>
      </c>
      <c r="G16" s="126" t="s">
        <v>263</v>
      </c>
      <c r="H16" s="131">
        <v>210000</v>
      </c>
      <c r="I16" s="131">
        <v>210000</v>
      </c>
      <c r="J16" s="131"/>
      <c r="K16" s="131"/>
      <c r="L16" s="131">
        <v>210000</v>
      </c>
      <c r="M16" s="126"/>
      <c r="N16" s="131"/>
      <c r="O16" s="131"/>
      <c r="P16" s="131"/>
      <c r="Q16" s="131"/>
      <c r="R16" s="131"/>
      <c r="S16" s="131"/>
      <c r="T16" s="131"/>
      <c r="U16" s="131"/>
      <c r="V16" s="131"/>
      <c r="W16" s="131"/>
    </row>
    <row r="17" s="1" customFormat="1" ht="53.25" customHeight="1" outlineLevel="1" spans="1:23">
      <c r="A17" s="126" t="s">
        <v>72</v>
      </c>
      <c r="B17" s="126" t="s">
        <v>264</v>
      </c>
      <c r="C17" s="126" t="s">
        <v>265</v>
      </c>
      <c r="D17" s="126" t="s">
        <v>104</v>
      </c>
      <c r="E17" s="126" t="s">
        <v>105</v>
      </c>
      <c r="F17" s="126" t="s">
        <v>262</v>
      </c>
      <c r="G17" s="126" t="s">
        <v>263</v>
      </c>
      <c r="H17" s="131">
        <v>204000</v>
      </c>
      <c r="I17" s="131">
        <v>204000</v>
      </c>
      <c r="J17" s="131"/>
      <c r="K17" s="131"/>
      <c r="L17" s="131">
        <v>204000</v>
      </c>
      <c r="M17" s="126"/>
      <c r="N17" s="131"/>
      <c r="O17" s="131"/>
      <c r="P17" s="131"/>
      <c r="Q17" s="131"/>
      <c r="R17" s="131"/>
      <c r="S17" s="131"/>
      <c r="T17" s="131"/>
      <c r="U17" s="131"/>
      <c r="V17" s="131"/>
      <c r="W17" s="131"/>
    </row>
    <row r="18" s="1" customFormat="1" ht="53.25" customHeight="1" outlineLevel="1" spans="1:23">
      <c r="A18" s="126" t="s">
        <v>72</v>
      </c>
      <c r="B18" s="126" t="s">
        <v>260</v>
      </c>
      <c r="C18" s="126" t="s">
        <v>261</v>
      </c>
      <c r="D18" s="126" t="s">
        <v>104</v>
      </c>
      <c r="E18" s="126" t="s">
        <v>105</v>
      </c>
      <c r="F18" s="126" t="s">
        <v>262</v>
      </c>
      <c r="G18" s="126" t="s">
        <v>263</v>
      </c>
      <c r="H18" s="131">
        <v>1494456</v>
      </c>
      <c r="I18" s="131">
        <v>1494456</v>
      </c>
      <c r="J18" s="131"/>
      <c r="K18" s="131"/>
      <c r="L18" s="131">
        <v>1494456</v>
      </c>
      <c r="M18" s="126"/>
      <c r="N18" s="131"/>
      <c r="O18" s="131"/>
      <c r="P18" s="131"/>
      <c r="Q18" s="131"/>
      <c r="R18" s="131"/>
      <c r="S18" s="131"/>
      <c r="T18" s="131"/>
      <c r="U18" s="131"/>
      <c r="V18" s="131"/>
      <c r="W18" s="131"/>
    </row>
    <row r="19" s="1" customFormat="1" ht="53.25" customHeight="1" outlineLevel="1" spans="1:23">
      <c r="A19" s="126" t="s">
        <v>72</v>
      </c>
      <c r="B19" s="126" t="s">
        <v>266</v>
      </c>
      <c r="C19" s="126" t="s">
        <v>267</v>
      </c>
      <c r="D19" s="126" t="s">
        <v>104</v>
      </c>
      <c r="E19" s="126" t="s">
        <v>105</v>
      </c>
      <c r="F19" s="126" t="s">
        <v>246</v>
      </c>
      <c r="G19" s="126" t="s">
        <v>247</v>
      </c>
      <c r="H19" s="131">
        <v>13500</v>
      </c>
      <c r="I19" s="131">
        <v>13500</v>
      </c>
      <c r="J19" s="131"/>
      <c r="K19" s="131"/>
      <c r="L19" s="131">
        <v>13500</v>
      </c>
      <c r="M19" s="126"/>
      <c r="N19" s="131"/>
      <c r="O19" s="131"/>
      <c r="P19" s="131"/>
      <c r="Q19" s="131"/>
      <c r="R19" s="131"/>
      <c r="S19" s="131"/>
      <c r="T19" s="131"/>
      <c r="U19" s="131"/>
      <c r="V19" s="131"/>
      <c r="W19" s="131"/>
    </row>
    <row r="20" s="1" customFormat="1" ht="53.25" customHeight="1" outlineLevel="1" spans="1:23">
      <c r="A20" s="126" t="s">
        <v>72</v>
      </c>
      <c r="B20" s="126" t="s">
        <v>268</v>
      </c>
      <c r="C20" s="126" t="s">
        <v>269</v>
      </c>
      <c r="D20" s="126" t="s">
        <v>104</v>
      </c>
      <c r="E20" s="126" t="s">
        <v>105</v>
      </c>
      <c r="F20" s="126" t="s">
        <v>250</v>
      </c>
      <c r="G20" s="126" t="s">
        <v>251</v>
      </c>
      <c r="H20" s="131">
        <v>15000</v>
      </c>
      <c r="I20" s="131">
        <v>15000</v>
      </c>
      <c r="J20" s="131"/>
      <c r="K20" s="131"/>
      <c r="L20" s="131">
        <v>15000</v>
      </c>
      <c r="M20" s="126"/>
      <c r="N20" s="131"/>
      <c r="O20" s="131"/>
      <c r="P20" s="131"/>
      <c r="Q20" s="131"/>
      <c r="R20" s="131"/>
      <c r="S20" s="131"/>
      <c r="T20" s="131"/>
      <c r="U20" s="131"/>
      <c r="V20" s="131"/>
      <c r="W20" s="131"/>
    </row>
    <row r="21" s="1" customFormat="1" ht="53.25" customHeight="1" outlineLevel="1" spans="1:23">
      <c r="A21" s="126" t="s">
        <v>72</v>
      </c>
      <c r="B21" s="126" t="s">
        <v>270</v>
      </c>
      <c r="C21" s="126" t="s">
        <v>271</v>
      </c>
      <c r="D21" s="126" t="s">
        <v>104</v>
      </c>
      <c r="E21" s="126" t="s">
        <v>105</v>
      </c>
      <c r="F21" s="126" t="s">
        <v>250</v>
      </c>
      <c r="G21" s="126" t="s">
        <v>251</v>
      </c>
      <c r="H21" s="131">
        <v>445980</v>
      </c>
      <c r="I21" s="131">
        <v>445980</v>
      </c>
      <c r="J21" s="131"/>
      <c r="K21" s="131"/>
      <c r="L21" s="131">
        <v>445980</v>
      </c>
      <c r="M21" s="126"/>
      <c r="N21" s="131"/>
      <c r="O21" s="131"/>
      <c r="P21" s="131"/>
      <c r="Q21" s="131"/>
      <c r="R21" s="131"/>
      <c r="S21" s="131"/>
      <c r="T21" s="131"/>
      <c r="U21" s="131"/>
      <c r="V21" s="131"/>
      <c r="W21" s="131"/>
    </row>
    <row r="22" s="1" customFormat="1" ht="53.25" customHeight="1" outlineLevel="1" spans="1:23">
      <c r="A22" s="126" t="s">
        <v>72</v>
      </c>
      <c r="B22" s="126" t="s">
        <v>248</v>
      </c>
      <c r="C22" s="126" t="s">
        <v>249</v>
      </c>
      <c r="D22" s="126" t="s">
        <v>104</v>
      </c>
      <c r="E22" s="126" t="s">
        <v>105</v>
      </c>
      <c r="F22" s="126" t="s">
        <v>250</v>
      </c>
      <c r="G22" s="126" t="s">
        <v>251</v>
      </c>
      <c r="H22" s="131">
        <v>766980</v>
      </c>
      <c r="I22" s="131">
        <v>766980</v>
      </c>
      <c r="J22" s="131"/>
      <c r="K22" s="131"/>
      <c r="L22" s="131">
        <v>766980</v>
      </c>
      <c r="M22" s="126"/>
      <c r="N22" s="131"/>
      <c r="O22" s="131"/>
      <c r="P22" s="131"/>
      <c r="Q22" s="131"/>
      <c r="R22" s="131"/>
      <c r="S22" s="131"/>
      <c r="T22" s="131"/>
      <c r="U22" s="131"/>
      <c r="V22" s="131"/>
      <c r="W22" s="131"/>
    </row>
    <row r="23" s="1" customFormat="1" ht="53.25" customHeight="1" outlineLevel="1" spans="1:23">
      <c r="A23" s="126" t="s">
        <v>72</v>
      </c>
      <c r="B23" s="126" t="s">
        <v>272</v>
      </c>
      <c r="C23" s="126" t="s">
        <v>273</v>
      </c>
      <c r="D23" s="126" t="s">
        <v>120</v>
      </c>
      <c r="E23" s="126" t="s">
        <v>121</v>
      </c>
      <c r="F23" s="126" t="s">
        <v>274</v>
      </c>
      <c r="G23" s="126" t="s">
        <v>275</v>
      </c>
      <c r="H23" s="131">
        <v>1031584.8</v>
      </c>
      <c r="I23" s="131">
        <v>1031584.8</v>
      </c>
      <c r="J23" s="131"/>
      <c r="K23" s="131"/>
      <c r="L23" s="131">
        <v>1031584.8</v>
      </c>
      <c r="M23" s="126"/>
      <c r="N23" s="131"/>
      <c r="O23" s="131"/>
      <c r="P23" s="131"/>
      <c r="Q23" s="131"/>
      <c r="R23" s="131"/>
      <c r="S23" s="131"/>
      <c r="T23" s="131"/>
      <c r="U23" s="131"/>
      <c r="V23" s="131"/>
      <c r="W23" s="131"/>
    </row>
    <row r="24" s="1" customFormat="1" ht="53.25" customHeight="1" outlineLevel="1" spans="1:23">
      <c r="A24" s="126" t="s">
        <v>72</v>
      </c>
      <c r="B24" s="126" t="s">
        <v>276</v>
      </c>
      <c r="C24" s="126" t="s">
        <v>277</v>
      </c>
      <c r="D24" s="126" t="s">
        <v>139</v>
      </c>
      <c r="E24" s="126" t="s">
        <v>140</v>
      </c>
      <c r="F24" s="126" t="s">
        <v>278</v>
      </c>
      <c r="G24" s="126" t="s">
        <v>279</v>
      </c>
      <c r="H24" s="131">
        <v>15750</v>
      </c>
      <c r="I24" s="131">
        <v>15750</v>
      </c>
      <c r="J24" s="131"/>
      <c r="K24" s="131"/>
      <c r="L24" s="131">
        <v>15750</v>
      </c>
      <c r="M24" s="126"/>
      <c r="N24" s="131"/>
      <c r="O24" s="131"/>
      <c r="P24" s="131"/>
      <c r="Q24" s="131"/>
      <c r="R24" s="131"/>
      <c r="S24" s="131"/>
      <c r="T24" s="131"/>
      <c r="U24" s="131"/>
      <c r="V24" s="131"/>
      <c r="W24" s="131"/>
    </row>
    <row r="25" s="1" customFormat="1" ht="53.25" customHeight="1" outlineLevel="1" spans="1:23">
      <c r="A25" s="126" t="s">
        <v>72</v>
      </c>
      <c r="B25" s="126" t="s">
        <v>276</v>
      </c>
      <c r="C25" s="126" t="s">
        <v>277</v>
      </c>
      <c r="D25" s="126" t="s">
        <v>137</v>
      </c>
      <c r="E25" s="126" t="s">
        <v>138</v>
      </c>
      <c r="F25" s="126" t="s">
        <v>278</v>
      </c>
      <c r="G25" s="126" t="s">
        <v>279</v>
      </c>
      <c r="H25" s="131">
        <v>16100</v>
      </c>
      <c r="I25" s="131">
        <v>16100</v>
      </c>
      <c r="J25" s="131"/>
      <c r="K25" s="131"/>
      <c r="L25" s="131">
        <v>16100</v>
      </c>
      <c r="M25" s="126"/>
      <c r="N25" s="131"/>
      <c r="O25" s="131"/>
      <c r="P25" s="131"/>
      <c r="Q25" s="131"/>
      <c r="R25" s="131"/>
      <c r="S25" s="131"/>
      <c r="T25" s="131"/>
      <c r="U25" s="131"/>
      <c r="V25" s="131"/>
      <c r="W25" s="131"/>
    </row>
    <row r="26" s="1" customFormat="1" ht="53.25" customHeight="1" outlineLevel="1" spans="1:23">
      <c r="A26" s="126" t="s">
        <v>72</v>
      </c>
      <c r="B26" s="126" t="s">
        <v>280</v>
      </c>
      <c r="C26" s="126" t="s">
        <v>281</v>
      </c>
      <c r="D26" s="126" t="s">
        <v>137</v>
      </c>
      <c r="E26" s="126" t="s">
        <v>138</v>
      </c>
      <c r="F26" s="126" t="s">
        <v>278</v>
      </c>
      <c r="G26" s="126" t="s">
        <v>279</v>
      </c>
      <c r="H26" s="131">
        <v>386845</v>
      </c>
      <c r="I26" s="131">
        <v>386845</v>
      </c>
      <c r="J26" s="131"/>
      <c r="K26" s="131"/>
      <c r="L26" s="131">
        <v>386845</v>
      </c>
      <c r="M26" s="126"/>
      <c r="N26" s="131"/>
      <c r="O26" s="131"/>
      <c r="P26" s="131"/>
      <c r="Q26" s="131"/>
      <c r="R26" s="131"/>
      <c r="S26" s="131"/>
      <c r="T26" s="131"/>
      <c r="U26" s="131"/>
      <c r="V26" s="131"/>
      <c r="W26" s="131"/>
    </row>
    <row r="27" s="1" customFormat="1" ht="53.25" customHeight="1" outlineLevel="1" spans="1:23">
      <c r="A27" s="126" t="s">
        <v>72</v>
      </c>
      <c r="B27" s="126" t="s">
        <v>282</v>
      </c>
      <c r="C27" s="126" t="s">
        <v>283</v>
      </c>
      <c r="D27" s="126" t="s">
        <v>137</v>
      </c>
      <c r="E27" s="126" t="s">
        <v>138</v>
      </c>
      <c r="F27" s="126" t="s">
        <v>278</v>
      </c>
      <c r="G27" s="126" t="s">
        <v>279</v>
      </c>
      <c r="H27" s="131">
        <v>25790</v>
      </c>
      <c r="I27" s="131">
        <v>25790</v>
      </c>
      <c r="J27" s="131"/>
      <c r="K27" s="131"/>
      <c r="L27" s="131">
        <v>25790</v>
      </c>
      <c r="M27" s="126"/>
      <c r="N27" s="131"/>
      <c r="O27" s="131"/>
      <c r="P27" s="131"/>
      <c r="Q27" s="131"/>
      <c r="R27" s="131"/>
      <c r="S27" s="131"/>
      <c r="T27" s="131"/>
      <c r="U27" s="131"/>
      <c r="V27" s="131"/>
      <c r="W27" s="131"/>
    </row>
    <row r="28" s="1" customFormat="1" ht="53.25" customHeight="1" outlineLevel="1" spans="1:23">
      <c r="A28" s="126" t="s">
        <v>72</v>
      </c>
      <c r="B28" s="126" t="s">
        <v>282</v>
      </c>
      <c r="C28" s="126" t="s">
        <v>283</v>
      </c>
      <c r="D28" s="126" t="s">
        <v>139</v>
      </c>
      <c r="E28" s="126" t="s">
        <v>140</v>
      </c>
      <c r="F28" s="126" t="s">
        <v>278</v>
      </c>
      <c r="G28" s="126" t="s">
        <v>279</v>
      </c>
      <c r="H28" s="131"/>
      <c r="I28" s="131"/>
      <c r="J28" s="131"/>
      <c r="K28" s="131"/>
      <c r="L28" s="131"/>
      <c r="M28" s="126"/>
      <c r="N28" s="131"/>
      <c r="O28" s="131"/>
      <c r="P28" s="131"/>
      <c r="Q28" s="131"/>
      <c r="R28" s="131"/>
      <c r="S28" s="131"/>
      <c r="T28" s="131"/>
      <c r="U28" s="131"/>
      <c r="V28" s="131"/>
      <c r="W28" s="131"/>
    </row>
    <row r="29" s="1" customFormat="1" ht="53.25" customHeight="1" outlineLevel="1" spans="1:23">
      <c r="A29" s="126" t="s">
        <v>72</v>
      </c>
      <c r="B29" s="126" t="s">
        <v>284</v>
      </c>
      <c r="C29" s="126" t="s">
        <v>142</v>
      </c>
      <c r="D29" s="126" t="s">
        <v>141</v>
      </c>
      <c r="E29" s="126" t="s">
        <v>142</v>
      </c>
      <c r="F29" s="126" t="s">
        <v>285</v>
      </c>
      <c r="G29" s="126" t="s">
        <v>286</v>
      </c>
      <c r="H29" s="131">
        <v>320470</v>
      </c>
      <c r="I29" s="131">
        <v>320470</v>
      </c>
      <c r="J29" s="131"/>
      <c r="K29" s="131"/>
      <c r="L29" s="131">
        <v>320470</v>
      </c>
      <c r="M29" s="126"/>
      <c r="N29" s="131"/>
      <c r="O29" s="131"/>
      <c r="P29" s="131"/>
      <c r="Q29" s="131"/>
      <c r="R29" s="131"/>
      <c r="S29" s="131"/>
      <c r="T29" s="131"/>
      <c r="U29" s="131"/>
      <c r="V29" s="131"/>
      <c r="W29" s="131"/>
    </row>
    <row r="30" s="1" customFormat="1" ht="53.25" customHeight="1" outlineLevel="1" spans="1:23">
      <c r="A30" s="126" t="s">
        <v>72</v>
      </c>
      <c r="B30" s="126" t="s">
        <v>287</v>
      </c>
      <c r="C30" s="126" t="s">
        <v>288</v>
      </c>
      <c r="D30" s="126" t="s">
        <v>143</v>
      </c>
      <c r="E30" s="126" t="s">
        <v>144</v>
      </c>
      <c r="F30" s="126" t="s">
        <v>289</v>
      </c>
      <c r="G30" s="126" t="s">
        <v>290</v>
      </c>
      <c r="H30" s="131">
        <v>9081</v>
      </c>
      <c r="I30" s="131">
        <v>9081</v>
      </c>
      <c r="J30" s="131"/>
      <c r="K30" s="131"/>
      <c r="L30" s="131">
        <v>9081</v>
      </c>
      <c r="M30" s="126"/>
      <c r="N30" s="131"/>
      <c r="O30" s="131"/>
      <c r="P30" s="131"/>
      <c r="Q30" s="131"/>
      <c r="R30" s="131"/>
      <c r="S30" s="131"/>
      <c r="T30" s="131"/>
      <c r="U30" s="131"/>
      <c r="V30" s="131"/>
      <c r="W30" s="131"/>
    </row>
    <row r="31" s="1" customFormat="1" ht="53.25" customHeight="1" outlineLevel="1" spans="1:23">
      <c r="A31" s="126" t="s">
        <v>72</v>
      </c>
      <c r="B31" s="126" t="s">
        <v>287</v>
      </c>
      <c r="C31" s="126" t="s">
        <v>288</v>
      </c>
      <c r="D31" s="126" t="s">
        <v>143</v>
      </c>
      <c r="E31" s="126" t="s">
        <v>144</v>
      </c>
      <c r="F31" s="126" t="s">
        <v>289</v>
      </c>
      <c r="G31" s="126" t="s">
        <v>290</v>
      </c>
      <c r="H31" s="131">
        <v>30785</v>
      </c>
      <c r="I31" s="131">
        <v>30785</v>
      </c>
      <c r="J31" s="131"/>
      <c r="K31" s="131"/>
      <c r="L31" s="131">
        <v>30785</v>
      </c>
      <c r="M31" s="126"/>
      <c r="N31" s="131"/>
      <c r="O31" s="131"/>
      <c r="P31" s="131"/>
      <c r="Q31" s="131"/>
      <c r="R31" s="131"/>
      <c r="S31" s="131"/>
      <c r="T31" s="131"/>
      <c r="U31" s="131"/>
      <c r="V31" s="131"/>
      <c r="W31" s="131"/>
    </row>
    <row r="32" s="1" customFormat="1" ht="53.25" customHeight="1" outlineLevel="1" spans="1:23">
      <c r="A32" s="126" t="s">
        <v>72</v>
      </c>
      <c r="B32" s="126" t="s">
        <v>291</v>
      </c>
      <c r="C32" s="126" t="s">
        <v>292</v>
      </c>
      <c r="D32" s="126" t="s">
        <v>128</v>
      </c>
      <c r="E32" s="126" t="s">
        <v>127</v>
      </c>
      <c r="F32" s="126" t="s">
        <v>289</v>
      </c>
      <c r="G32" s="126" t="s">
        <v>290</v>
      </c>
      <c r="H32" s="131">
        <v>72337</v>
      </c>
      <c r="I32" s="131">
        <v>72337</v>
      </c>
      <c r="J32" s="131"/>
      <c r="K32" s="131"/>
      <c r="L32" s="131">
        <v>72337</v>
      </c>
      <c r="M32" s="126"/>
      <c r="N32" s="131"/>
      <c r="O32" s="131"/>
      <c r="P32" s="131"/>
      <c r="Q32" s="131"/>
      <c r="R32" s="131"/>
      <c r="S32" s="131"/>
      <c r="T32" s="131"/>
      <c r="U32" s="131"/>
      <c r="V32" s="131"/>
      <c r="W32" s="131"/>
    </row>
    <row r="33" s="1" customFormat="1" ht="53.25" customHeight="1" outlineLevel="1" spans="1:23">
      <c r="A33" s="126" t="s">
        <v>72</v>
      </c>
      <c r="B33" s="126" t="s">
        <v>293</v>
      </c>
      <c r="C33" s="126" t="s">
        <v>166</v>
      </c>
      <c r="D33" s="126" t="s">
        <v>165</v>
      </c>
      <c r="E33" s="126" t="s">
        <v>166</v>
      </c>
      <c r="F33" s="126" t="s">
        <v>294</v>
      </c>
      <c r="G33" s="126" t="s">
        <v>166</v>
      </c>
      <c r="H33" s="131">
        <v>773688.6</v>
      </c>
      <c r="I33" s="131">
        <v>773688.6</v>
      </c>
      <c r="J33" s="131"/>
      <c r="K33" s="131"/>
      <c r="L33" s="131">
        <v>773688.6</v>
      </c>
      <c r="M33" s="126"/>
      <c r="N33" s="131"/>
      <c r="O33" s="131"/>
      <c r="P33" s="131"/>
      <c r="Q33" s="131"/>
      <c r="R33" s="131"/>
      <c r="S33" s="131"/>
      <c r="T33" s="131"/>
      <c r="U33" s="131"/>
      <c r="V33" s="131"/>
      <c r="W33" s="131"/>
    </row>
    <row r="34" s="1" customFormat="1" ht="53.25" customHeight="1" outlineLevel="1" spans="1:23">
      <c r="A34" s="126" t="s">
        <v>72</v>
      </c>
      <c r="B34" s="126" t="s">
        <v>295</v>
      </c>
      <c r="C34" s="126" t="s">
        <v>296</v>
      </c>
      <c r="D34" s="126" t="s">
        <v>104</v>
      </c>
      <c r="E34" s="126" t="s">
        <v>105</v>
      </c>
      <c r="F34" s="126" t="s">
        <v>297</v>
      </c>
      <c r="G34" s="126" t="s">
        <v>298</v>
      </c>
      <c r="H34" s="131">
        <v>585000</v>
      </c>
      <c r="I34" s="131">
        <v>585000</v>
      </c>
      <c r="J34" s="131"/>
      <c r="K34" s="131"/>
      <c r="L34" s="131">
        <v>585000</v>
      </c>
      <c r="M34" s="126"/>
      <c r="N34" s="131"/>
      <c r="O34" s="131"/>
      <c r="P34" s="131"/>
      <c r="Q34" s="131"/>
      <c r="R34" s="131"/>
      <c r="S34" s="131"/>
      <c r="T34" s="131"/>
      <c r="U34" s="131"/>
      <c r="V34" s="131"/>
      <c r="W34" s="131"/>
    </row>
    <row r="35" s="1" customFormat="1" ht="53.25" customHeight="1" outlineLevel="1" spans="1:23">
      <c r="A35" s="126" t="s">
        <v>72</v>
      </c>
      <c r="B35" s="126" t="s">
        <v>299</v>
      </c>
      <c r="C35" s="126" t="s">
        <v>300</v>
      </c>
      <c r="D35" s="126" t="s">
        <v>104</v>
      </c>
      <c r="E35" s="126" t="s">
        <v>105</v>
      </c>
      <c r="F35" s="126" t="s">
        <v>301</v>
      </c>
      <c r="G35" s="126" t="s">
        <v>302</v>
      </c>
      <c r="H35" s="131">
        <v>124763.34</v>
      </c>
      <c r="I35" s="131">
        <v>124763.34</v>
      </c>
      <c r="J35" s="131"/>
      <c r="K35" s="131"/>
      <c r="L35" s="131">
        <v>124763.34</v>
      </c>
      <c r="M35" s="126"/>
      <c r="N35" s="131"/>
      <c r="O35" s="131"/>
      <c r="P35" s="131"/>
      <c r="Q35" s="131"/>
      <c r="R35" s="131"/>
      <c r="S35" s="131"/>
      <c r="T35" s="131"/>
      <c r="U35" s="131"/>
      <c r="V35" s="131"/>
      <c r="W35" s="131"/>
    </row>
    <row r="36" s="1" customFormat="1" ht="53.25" customHeight="1" outlineLevel="1" spans="1:23">
      <c r="A36" s="126" t="s">
        <v>72</v>
      </c>
      <c r="B36" s="126" t="s">
        <v>303</v>
      </c>
      <c r="C36" s="126" t="s">
        <v>304</v>
      </c>
      <c r="D36" s="126" t="s">
        <v>104</v>
      </c>
      <c r="E36" s="126" t="s">
        <v>105</v>
      </c>
      <c r="F36" s="126" t="s">
        <v>305</v>
      </c>
      <c r="G36" s="126" t="s">
        <v>217</v>
      </c>
      <c r="H36" s="131">
        <v>13643.05</v>
      </c>
      <c r="I36" s="131">
        <v>13643.05</v>
      </c>
      <c r="J36" s="131"/>
      <c r="K36" s="131"/>
      <c r="L36" s="131">
        <v>13643.05</v>
      </c>
      <c r="M36" s="126"/>
      <c r="N36" s="131"/>
      <c r="O36" s="131"/>
      <c r="P36" s="131"/>
      <c r="Q36" s="131"/>
      <c r="R36" s="131"/>
      <c r="S36" s="131"/>
      <c r="T36" s="131"/>
      <c r="U36" s="131"/>
      <c r="V36" s="131"/>
      <c r="W36" s="131"/>
    </row>
    <row r="37" s="1" customFormat="1" ht="53.25" customHeight="1" outlineLevel="1" spans="1:23">
      <c r="A37" s="126" t="s">
        <v>72</v>
      </c>
      <c r="B37" s="126" t="s">
        <v>306</v>
      </c>
      <c r="C37" s="126" t="s">
        <v>307</v>
      </c>
      <c r="D37" s="126" t="s">
        <v>104</v>
      </c>
      <c r="E37" s="126" t="s">
        <v>105</v>
      </c>
      <c r="F37" s="126" t="s">
        <v>308</v>
      </c>
      <c r="G37" s="126" t="s">
        <v>309</v>
      </c>
      <c r="H37" s="131">
        <v>42000</v>
      </c>
      <c r="I37" s="131">
        <v>42000</v>
      </c>
      <c r="J37" s="131"/>
      <c r="K37" s="131"/>
      <c r="L37" s="131">
        <v>42000</v>
      </c>
      <c r="M37" s="126"/>
      <c r="N37" s="131"/>
      <c r="O37" s="131"/>
      <c r="P37" s="131"/>
      <c r="Q37" s="131"/>
      <c r="R37" s="131"/>
      <c r="S37" s="131"/>
      <c r="T37" s="131"/>
      <c r="U37" s="131"/>
      <c r="V37" s="131"/>
      <c r="W37" s="131"/>
    </row>
    <row r="38" s="1" customFormat="1" ht="53.25" customHeight="1" outlineLevel="1" spans="1:23">
      <c r="A38" s="126" t="s">
        <v>72</v>
      </c>
      <c r="B38" s="126" t="s">
        <v>306</v>
      </c>
      <c r="C38" s="126" t="s">
        <v>307</v>
      </c>
      <c r="D38" s="126" t="s">
        <v>104</v>
      </c>
      <c r="E38" s="126" t="s">
        <v>105</v>
      </c>
      <c r="F38" s="126" t="s">
        <v>310</v>
      </c>
      <c r="G38" s="126" t="s">
        <v>311</v>
      </c>
      <c r="H38" s="131">
        <v>19000</v>
      </c>
      <c r="I38" s="131">
        <v>19000</v>
      </c>
      <c r="J38" s="131"/>
      <c r="K38" s="131"/>
      <c r="L38" s="131">
        <v>19000</v>
      </c>
      <c r="M38" s="126"/>
      <c r="N38" s="131"/>
      <c r="O38" s="131"/>
      <c r="P38" s="131"/>
      <c r="Q38" s="131"/>
      <c r="R38" s="131"/>
      <c r="S38" s="131"/>
      <c r="T38" s="131"/>
      <c r="U38" s="131"/>
      <c r="V38" s="131"/>
      <c r="W38" s="131"/>
    </row>
    <row r="39" s="1" customFormat="1" ht="53.25" customHeight="1" outlineLevel="1" spans="1:23">
      <c r="A39" s="126" t="s">
        <v>72</v>
      </c>
      <c r="B39" s="126" t="s">
        <v>306</v>
      </c>
      <c r="C39" s="126" t="s">
        <v>307</v>
      </c>
      <c r="D39" s="126" t="s">
        <v>104</v>
      </c>
      <c r="E39" s="126" t="s">
        <v>105</v>
      </c>
      <c r="F39" s="126" t="s">
        <v>312</v>
      </c>
      <c r="G39" s="126" t="s">
        <v>313</v>
      </c>
      <c r="H39" s="131">
        <v>25000</v>
      </c>
      <c r="I39" s="131">
        <v>25000</v>
      </c>
      <c r="J39" s="131"/>
      <c r="K39" s="131"/>
      <c r="L39" s="131">
        <v>25000</v>
      </c>
      <c r="M39" s="126"/>
      <c r="N39" s="131"/>
      <c r="O39" s="131"/>
      <c r="P39" s="131"/>
      <c r="Q39" s="131"/>
      <c r="R39" s="131"/>
      <c r="S39" s="131"/>
      <c r="T39" s="131"/>
      <c r="U39" s="131"/>
      <c r="V39" s="131"/>
      <c r="W39" s="131"/>
    </row>
    <row r="40" s="1" customFormat="1" ht="53.25" customHeight="1" outlineLevel="1" spans="1:23">
      <c r="A40" s="126" t="s">
        <v>72</v>
      </c>
      <c r="B40" s="126" t="s">
        <v>306</v>
      </c>
      <c r="C40" s="126" t="s">
        <v>307</v>
      </c>
      <c r="D40" s="126" t="s">
        <v>104</v>
      </c>
      <c r="E40" s="126" t="s">
        <v>105</v>
      </c>
      <c r="F40" s="126" t="s">
        <v>314</v>
      </c>
      <c r="G40" s="126" t="s">
        <v>315</v>
      </c>
      <c r="H40" s="131">
        <v>5000</v>
      </c>
      <c r="I40" s="131">
        <v>5000</v>
      </c>
      <c r="J40" s="131"/>
      <c r="K40" s="131"/>
      <c r="L40" s="131">
        <v>5000</v>
      </c>
      <c r="M40" s="126"/>
      <c r="N40" s="131"/>
      <c r="O40" s="131"/>
      <c r="P40" s="131"/>
      <c r="Q40" s="131"/>
      <c r="R40" s="131"/>
      <c r="S40" s="131"/>
      <c r="T40" s="131"/>
      <c r="U40" s="131"/>
      <c r="V40" s="131"/>
      <c r="W40" s="131"/>
    </row>
    <row r="41" s="1" customFormat="1" ht="53.25" customHeight="1" outlineLevel="1" spans="1:23">
      <c r="A41" s="126" t="s">
        <v>72</v>
      </c>
      <c r="B41" s="126" t="s">
        <v>306</v>
      </c>
      <c r="C41" s="126" t="s">
        <v>307</v>
      </c>
      <c r="D41" s="126" t="s">
        <v>104</v>
      </c>
      <c r="E41" s="126" t="s">
        <v>105</v>
      </c>
      <c r="F41" s="126" t="s">
        <v>316</v>
      </c>
      <c r="G41" s="126" t="s">
        <v>317</v>
      </c>
      <c r="H41" s="131">
        <v>155000</v>
      </c>
      <c r="I41" s="131">
        <v>155000</v>
      </c>
      <c r="J41" s="131"/>
      <c r="K41" s="131"/>
      <c r="L41" s="131">
        <v>155000</v>
      </c>
      <c r="M41" s="126"/>
      <c r="N41" s="131"/>
      <c r="O41" s="131"/>
      <c r="P41" s="131"/>
      <c r="Q41" s="131"/>
      <c r="R41" s="131"/>
      <c r="S41" s="131"/>
      <c r="T41" s="131"/>
      <c r="U41" s="131"/>
      <c r="V41" s="131"/>
      <c r="W41" s="131"/>
    </row>
    <row r="42" s="1" customFormat="1" ht="53.25" customHeight="1" outlineLevel="1" spans="1:23">
      <c r="A42" s="126" t="s">
        <v>72</v>
      </c>
      <c r="B42" s="126" t="s">
        <v>306</v>
      </c>
      <c r="C42" s="126" t="s">
        <v>307</v>
      </c>
      <c r="D42" s="126" t="s">
        <v>104</v>
      </c>
      <c r="E42" s="126" t="s">
        <v>105</v>
      </c>
      <c r="F42" s="126" t="s">
        <v>318</v>
      </c>
      <c r="G42" s="126" t="s">
        <v>319</v>
      </c>
      <c r="H42" s="131">
        <v>135593.61</v>
      </c>
      <c r="I42" s="131">
        <v>135593.61</v>
      </c>
      <c r="J42" s="131"/>
      <c r="K42" s="131"/>
      <c r="L42" s="131">
        <v>135593.61</v>
      </c>
      <c r="M42" s="126"/>
      <c r="N42" s="131"/>
      <c r="O42" s="131"/>
      <c r="P42" s="131"/>
      <c r="Q42" s="131"/>
      <c r="R42" s="131"/>
      <c r="S42" s="131"/>
      <c r="T42" s="131"/>
      <c r="U42" s="131"/>
      <c r="V42" s="131"/>
      <c r="W42" s="131"/>
    </row>
    <row r="43" s="1" customFormat="1" ht="53.25" customHeight="1" outlineLevel="1" spans="1:23">
      <c r="A43" s="126" t="s">
        <v>72</v>
      </c>
      <c r="B43" s="126" t="s">
        <v>320</v>
      </c>
      <c r="C43" s="126" t="s">
        <v>321</v>
      </c>
      <c r="D43" s="126" t="s">
        <v>116</v>
      </c>
      <c r="E43" s="126" t="s">
        <v>117</v>
      </c>
      <c r="F43" s="126" t="s">
        <v>318</v>
      </c>
      <c r="G43" s="126" t="s">
        <v>319</v>
      </c>
      <c r="H43" s="131">
        <v>9600</v>
      </c>
      <c r="I43" s="131">
        <v>9600</v>
      </c>
      <c r="J43" s="131"/>
      <c r="K43" s="131"/>
      <c r="L43" s="131">
        <v>9600</v>
      </c>
      <c r="M43" s="126"/>
      <c r="N43" s="131"/>
      <c r="O43" s="131"/>
      <c r="P43" s="131"/>
      <c r="Q43" s="131"/>
      <c r="R43" s="131"/>
      <c r="S43" s="131"/>
      <c r="T43" s="131"/>
      <c r="U43" s="131"/>
      <c r="V43" s="131"/>
      <c r="W43" s="131"/>
    </row>
    <row r="44" s="1" customFormat="1" ht="53.25" customHeight="1" outlineLevel="1" spans="1:23">
      <c r="A44" s="126" t="s">
        <v>72</v>
      </c>
      <c r="B44" s="126" t="s">
        <v>320</v>
      </c>
      <c r="C44" s="126" t="s">
        <v>321</v>
      </c>
      <c r="D44" s="126" t="s">
        <v>118</v>
      </c>
      <c r="E44" s="126" t="s">
        <v>119</v>
      </c>
      <c r="F44" s="126" t="s">
        <v>318</v>
      </c>
      <c r="G44" s="126" t="s">
        <v>319</v>
      </c>
      <c r="H44" s="131">
        <v>6000</v>
      </c>
      <c r="I44" s="131">
        <v>6000</v>
      </c>
      <c r="J44" s="131"/>
      <c r="K44" s="131"/>
      <c r="L44" s="131">
        <v>6000</v>
      </c>
      <c r="M44" s="126"/>
      <c r="N44" s="131"/>
      <c r="O44" s="131"/>
      <c r="P44" s="131"/>
      <c r="Q44" s="131"/>
      <c r="R44" s="131"/>
      <c r="S44" s="131"/>
      <c r="T44" s="131"/>
      <c r="U44" s="131"/>
      <c r="V44" s="131"/>
      <c r="W44" s="131"/>
    </row>
    <row r="45" s="1" customFormat="1" ht="53.25" customHeight="1" outlineLevel="1" spans="1:23">
      <c r="A45" s="126" t="s">
        <v>72</v>
      </c>
      <c r="B45" s="126" t="s">
        <v>322</v>
      </c>
      <c r="C45" s="126" t="s">
        <v>323</v>
      </c>
      <c r="D45" s="126" t="s">
        <v>111</v>
      </c>
      <c r="E45" s="126" t="s">
        <v>105</v>
      </c>
      <c r="F45" s="126" t="s">
        <v>324</v>
      </c>
      <c r="G45" s="126" t="s">
        <v>323</v>
      </c>
      <c r="H45" s="131">
        <v>140773.98</v>
      </c>
      <c r="I45" s="131">
        <v>140773.98</v>
      </c>
      <c r="J45" s="131"/>
      <c r="K45" s="131"/>
      <c r="L45" s="131">
        <v>140773.98</v>
      </c>
      <c r="M45" s="126"/>
      <c r="N45" s="131"/>
      <c r="O45" s="131"/>
      <c r="P45" s="131"/>
      <c r="Q45" s="131"/>
      <c r="R45" s="131"/>
      <c r="S45" s="131"/>
      <c r="T45" s="131"/>
      <c r="U45" s="131"/>
      <c r="V45" s="131"/>
      <c r="W45" s="131"/>
    </row>
    <row r="46" s="1" customFormat="1" ht="53.25" customHeight="1" outlineLevel="1" spans="1:23">
      <c r="A46" s="126" t="s">
        <v>72</v>
      </c>
      <c r="B46" s="126" t="s">
        <v>325</v>
      </c>
      <c r="C46" s="126" t="s">
        <v>326</v>
      </c>
      <c r="D46" s="126" t="s">
        <v>104</v>
      </c>
      <c r="E46" s="126" t="s">
        <v>105</v>
      </c>
      <c r="F46" s="126" t="s">
        <v>327</v>
      </c>
      <c r="G46" s="126" t="s">
        <v>328</v>
      </c>
      <c r="H46" s="131">
        <v>267600</v>
      </c>
      <c r="I46" s="131">
        <v>267600</v>
      </c>
      <c r="J46" s="131"/>
      <c r="K46" s="131"/>
      <c r="L46" s="131">
        <v>267600</v>
      </c>
      <c r="M46" s="126"/>
      <c r="N46" s="131"/>
      <c r="O46" s="131"/>
      <c r="P46" s="131"/>
      <c r="Q46" s="131"/>
      <c r="R46" s="131"/>
      <c r="S46" s="131"/>
      <c r="T46" s="131"/>
      <c r="U46" s="131"/>
      <c r="V46" s="131"/>
      <c r="W46" s="131"/>
    </row>
    <row r="47" s="1" customFormat="1" ht="53.25" customHeight="1" outlineLevel="1" spans="1:23">
      <c r="A47" s="126" t="s">
        <v>72</v>
      </c>
      <c r="B47" s="126" t="s">
        <v>329</v>
      </c>
      <c r="C47" s="126" t="s">
        <v>330</v>
      </c>
      <c r="D47" s="126" t="s">
        <v>104</v>
      </c>
      <c r="E47" s="126" t="s">
        <v>105</v>
      </c>
      <c r="F47" s="126" t="s">
        <v>297</v>
      </c>
      <c r="G47" s="126" t="s">
        <v>298</v>
      </c>
      <c r="H47" s="131">
        <v>95000</v>
      </c>
      <c r="I47" s="131">
        <v>95000</v>
      </c>
      <c r="J47" s="131"/>
      <c r="K47" s="131"/>
      <c r="L47" s="131">
        <v>95000</v>
      </c>
      <c r="M47" s="126"/>
      <c r="N47" s="131"/>
      <c r="O47" s="131"/>
      <c r="P47" s="131"/>
      <c r="Q47" s="131"/>
      <c r="R47" s="131"/>
      <c r="S47" s="131"/>
      <c r="T47" s="131"/>
      <c r="U47" s="131"/>
      <c r="V47" s="131"/>
      <c r="W47" s="131"/>
    </row>
    <row r="48" s="1" customFormat="1" ht="53.25" customHeight="1" outlineLevel="1" spans="1:23">
      <c r="A48" s="126" t="s">
        <v>72</v>
      </c>
      <c r="B48" s="126" t="s">
        <v>331</v>
      </c>
      <c r="C48" s="126" t="s">
        <v>332</v>
      </c>
      <c r="D48" s="126" t="s">
        <v>104</v>
      </c>
      <c r="E48" s="126" t="s">
        <v>105</v>
      </c>
      <c r="F48" s="126" t="s">
        <v>333</v>
      </c>
      <c r="G48" s="126" t="s">
        <v>334</v>
      </c>
      <c r="H48" s="131">
        <v>36000</v>
      </c>
      <c r="I48" s="131">
        <v>36000</v>
      </c>
      <c r="J48" s="131"/>
      <c r="K48" s="131"/>
      <c r="L48" s="131">
        <v>36000</v>
      </c>
      <c r="M48" s="126"/>
      <c r="N48" s="131"/>
      <c r="O48" s="131"/>
      <c r="P48" s="131"/>
      <c r="Q48" s="131"/>
      <c r="R48" s="131"/>
      <c r="S48" s="131"/>
      <c r="T48" s="131"/>
      <c r="U48" s="131"/>
      <c r="V48" s="131"/>
      <c r="W48" s="131"/>
    </row>
    <row r="49" s="1" customFormat="1" ht="53.25" customHeight="1" outlineLevel="1" spans="1:23">
      <c r="A49" s="126" t="s">
        <v>72</v>
      </c>
      <c r="B49" s="126" t="s">
        <v>335</v>
      </c>
      <c r="C49" s="126" t="s">
        <v>336</v>
      </c>
      <c r="D49" s="126" t="s">
        <v>104</v>
      </c>
      <c r="E49" s="126" t="s">
        <v>105</v>
      </c>
      <c r="F49" s="126" t="s">
        <v>297</v>
      </c>
      <c r="G49" s="126" t="s">
        <v>298</v>
      </c>
      <c r="H49" s="131">
        <v>326400</v>
      </c>
      <c r="I49" s="131">
        <v>326400</v>
      </c>
      <c r="J49" s="131"/>
      <c r="K49" s="131"/>
      <c r="L49" s="131">
        <v>326400</v>
      </c>
      <c r="M49" s="126"/>
      <c r="N49" s="131"/>
      <c r="O49" s="131"/>
      <c r="P49" s="131"/>
      <c r="Q49" s="131"/>
      <c r="R49" s="131"/>
      <c r="S49" s="131"/>
      <c r="T49" s="131"/>
      <c r="U49" s="131"/>
      <c r="V49" s="131"/>
      <c r="W49" s="131"/>
    </row>
    <row r="50" s="1" customFormat="1" ht="53.25" customHeight="1" outlineLevel="1" spans="1:23">
      <c r="A50" s="126" t="s">
        <v>72</v>
      </c>
      <c r="B50" s="126" t="s">
        <v>337</v>
      </c>
      <c r="C50" s="126" t="s">
        <v>338</v>
      </c>
      <c r="D50" s="126" t="s">
        <v>133</v>
      </c>
      <c r="E50" s="126" t="s">
        <v>134</v>
      </c>
      <c r="F50" s="126" t="s">
        <v>297</v>
      </c>
      <c r="G50" s="126" t="s">
        <v>298</v>
      </c>
      <c r="H50" s="131">
        <v>15000</v>
      </c>
      <c r="I50" s="131">
        <v>15000</v>
      </c>
      <c r="J50" s="131"/>
      <c r="K50" s="131"/>
      <c r="L50" s="131">
        <v>15000</v>
      </c>
      <c r="M50" s="126"/>
      <c r="N50" s="131"/>
      <c r="O50" s="131"/>
      <c r="P50" s="131"/>
      <c r="Q50" s="131"/>
      <c r="R50" s="131"/>
      <c r="S50" s="131"/>
      <c r="T50" s="131"/>
      <c r="U50" s="131"/>
      <c r="V50" s="131"/>
      <c r="W50" s="131"/>
    </row>
    <row r="51" s="1" customFormat="1" ht="53.25" customHeight="1" outlineLevel="1" spans="1:23">
      <c r="A51" s="126" t="s">
        <v>72</v>
      </c>
      <c r="B51" s="126" t="s">
        <v>337</v>
      </c>
      <c r="C51" s="126" t="s">
        <v>338</v>
      </c>
      <c r="D51" s="126" t="s">
        <v>133</v>
      </c>
      <c r="E51" s="126" t="s">
        <v>134</v>
      </c>
      <c r="F51" s="126" t="s">
        <v>297</v>
      </c>
      <c r="G51" s="126" t="s">
        <v>298</v>
      </c>
      <c r="H51" s="131">
        <v>24240</v>
      </c>
      <c r="I51" s="131">
        <v>24240</v>
      </c>
      <c r="J51" s="131"/>
      <c r="K51" s="131"/>
      <c r="L51" s="131">
        <v>24240</v>
      </c>
      <c r="M51" s="126"/>
      <c r="N51" s="131"/>
      <c r="O51" s="131"/>
      <c r="P51" s="131"/>
      <c r="Q51" s="131"/>
      <c r="R51" s="131"/>
      <c r="S51" s="131"/>
      <c r="T51" s="131"/>
      <c r="U51" s="131"/>
      <c r="V51" s="131"/>
      <c r="W51" s="131"/>
    </row>
    <row r="52" s="1" customFormat="1" ht="53.25" customHeight="1" outlineLevel="1" spans="1:23">
      <c r="A52" s="126" t="s">
        <v>72</v>
      </c>
      <c r="B52" s="126" t="s">
        <v>339</v>
      </c>
      <c r="C52" s="126" t="s">
        <v>340</v>
      </c>
      <c r="D52" s="126" t="s">
        <v>104</v>
      </c>
      <c r="E52" s="126" t="s">
        <v>105</v>
      </c>
      <c r="F52" s="126" t="s">
        <v>341</v>
      </c>
      <c r="G52" s="126" t="s">
        <v>342</v>
      </c>
      <c r="H52" s="131">
        <v>40320</v>
      </c>
      <c r="I52" s="131">
        <v>40320</v>
      </c>
      <c r="J52" s="131"/>
      <c r="K52" s="131"/>
      <c r="L52" s="131">
        <v>40320</v>
      </c>
      <c r="M52" s="126"/>
      <c r="N52" s="131"/>
      <c r="O52" s="131"/>
      <c r="P52" s="131"/>
      <c r="Q52" s="131"/>
      <c r="R52" s="131"/>
      <c r="S52" s="131"/>
      <c r="T52" s="131"/>
      <c r="U52" s="131"/>
      <c r="V52" s="131"/>
      <c r="W52" s="131"/>
    </row>
    <row r="53" s="1" customFormat="1" ht="53.25" customHeight="1" outlineLevel="1" spans="1:23">
      <c r="A53" s="126" t="s">
        <v>72</v>
      </c>
      <c r="B53" s="126" t="s">
        <v>343</v>
      </c>
      <c r="C53" s="126" t="s">
        <v>344</v>
      </c>
      <c r="D53" s="126" t="s">
        <v>108</v>
      </c>
      <c r="E53" s="126" t="s">
        <v>105</v>
      </c>
      <c r="F53" s="126" t="s">
        <v>341</v>
      </c>
      <c r="G53" s="126" t="s">
        <v>342</v>
      </c>
      <c r="H53" s="131">
        <v>36000</v>
      </c>
      <c r="I53" s="131">
        <v>36000</v>
      </c>
      <c r="J53" s="131"/>
      <c r="K53" s="131"/>
      <c r="L53" s="131">
        <v>36000</v>
      </c>
      <c r="M53" s="126"/>
      <c r="N53" s="131"/>
      <c r="O53" s="131"/>
      <c r="P53" s="131"/>
      <c r="Q53" s="131"/>
      <c r="R53" s="131"/>
      <c r="S53" s="131"/>
      <c r="T53" s="131"/>
      <c r="U53" s="131"/>
      <c r="V53" s="131"/>
      <c r="W53" s="131"/>
    </row>
    <row r="54" s="1" customFormat="1" ht="53.25" customHeight="1" outlineLevel="1" spans="1:23">
      <c r="A54" s="126" t="s">
        <v>72</v>
      </c>
      <c r="B54" s="126" t="s">
        <v>345</v>
      </c>
      <c r="C54" s="126" t="s">
        <v>346</v>
      </c>
      <c r="D54" s="126" t="s">
        <v>104</v>
      </c>
      <c r="E54" s="126" t="s">
        <v>105</v>
      </c>
      <c r="F54" s="126" t="s">
        <v>341</v>
      </c>
      <c r="G54" s="126" t="s">
        <v>342</v>
      </c>
      <c r="H54" s="131">
        <v>24000</v>
      </c>
      <c r="I54" s="131">
        <v>24000</v>
      </c>
      <c r="J54" s="131"/>
      <c r="K54" s="131"/>
      <c r="L54" s="131">
        <v>24000</v>
      </c>
      <c r="M54" s="126"/>
      <c r="N54" s="131"/>
      <c r="O54" s="131"/>
      <c r="P54" s="131"/>
      <c r="Q54" s="131"/>
      <c r="R54" s="131"/>
      <c r="S54" s="131"/>
      <c r="T54" s="131"/>
      <c r="U54" s="131"/>
      <c r="V54" s="131"/>
      <c r="W54" s="131"/>
    </row>
    <row r="55" s="1" customFormat="1" ht="53.25" customHeight="1" outlineLevel="1" spans="1:23">
      <c r="A55" s="126" t="s">
        <v>72</v>
      </c>
      <c r="B55" s="126" t="s">
        <v>347</v>
      </c>
      <c r="C55" s="126" t="s">
        <v>348</v>
      </c>
      <c r="D55" s="126" t="s">
        <v>104</v>
      </c>
      <c r="E55" s="126" t="s">
        <v>105</v>
      </c>
      <c r="F55" s="126" t="s">
        <v>341</v>
      </c>
      <c r="G55" s="126" t="s">
        <v>342</v>
      </c>
      <c r="H55" s="131">
        <v>18000</v>
      </c>
      <c r="I55" s="131">
        <v>18000</v>
      </c>
      <c r="J55" s="131"/>
      <c r="K55" s="131"/>
      <c r="L55" s="131">
        <v>18000</v>
      </c>
      <c r="M55" s="126"/>
      <c r="N55" s="131"/>
      <c r="O55" s="131"/>
      <c r="P55" s="131"/>
      <c r="Q55" s="131"/>
      <c r="R55" s="131"/>
      <c r="S55" s="131"/>
      <c r="T55" s="131"/>
      <c r="U55" s="131"/>
      <c r="V55" s="131"/>
      <c r="W55" s="131"/>
    </row>
    <row r="56" s="1" customFormat="1" ht="53.25" customHeight="1" outlineLevel="1" spans="1:23">
      <c r="A56" s="126" t="s">
        <v>72</v>
      </c>
      <c r="B56" s="126" t="s">
        <v>349</v>
      </c>
      <c r="C56" s="126" t="s">
        <v>350</v>
      </c>
      <c r="D56" s="126" t="s">
        <v>104</v>
      </c>
      <c r="E56" s="126" t="s">
        <v>105</v>
      </c>
      <c r="F56" s="126" t="s">
        <v>297</v>
      </c>
      <c r="G56" s="126" t="s">
        <v>298</v>
      </c>
      <c r="H56" s="131">
        <v>12375</v>
      </c>
      <c r="I56" s="131">
        <v>12375</v>
      </c>
      <c r="J56" s="131"/>
      <c r="K56" s="131"/>
      <c r="L56" s="131">
        <v>12375</v>
      </c>
      <c r="M56" s="126"/>
      <c r="N56" s="131"/>
      <c r="O56" s="131"/>
      <c r="P56" s="131"/>
      <c r="Q56" s="131"/>
      <c r="R56" s="131"/>
      <c r="S56" s="131"/>
      <c r="T56" s="131"/>
      <c r="U56" s="131"/>
      <c r="V56" s="131"/>
      <c r="W56" s="131"/>
    </row>
    <row r="57" s="1" customFormat="1" ht="53.25" customHeight="1" outlineLevel="1" spans="1:23">
      <c r="A57" s="126" t="s">
        <v>72</v>
      </c>
      <c r="B57" s="126" t="s">
        <v>349</v>
      </c>
      <c r="C57" s="126" t="s">
        <v>350</v>
      </c>
      <c r="D57" s="126" t="s">
        <v>104</v>
      </c>
      <c r="E57" s="126" t="s">
        <v>105</v>
      </c>
      <c r="F57" s="126" t="s">
        <v>297</v>
      </c>
      <c r="G57" s="126" t="s">
        <v>298</v>
      </c>
      <c r="H57" s="131">
        <v>825000</v>
      </c>
      <c r="I57" s="131">
        <v>825000</v>
      </c>
      <c r="J57" s="131"/>
      <c r="K57" s="131"/>
      <c r="L57" s="131">
        <v>825000</v>
      </c>
      <c r="M57" s="126"/>
      <c r="N57" s="131"/>
      <c r="O57" s="131"/>
      <c r="P57" s="131"/>
      <c r="Q57" s="131"/>
      <c r="R57" s="131"/>
      <c r="S57" s="131"/>
      <c r="T57" s="131"/>
      <c r="U57" s="131"/>
      <c r="V57" s="131"/>
      <c r="W57" s="131"/>
    </row>
    <row r="58" s="1" customFormat="1" ht="53.25" customHeight="1" outlineLevel="1" spans="1:23">
      <c r="A58" s="126" t="s">
        <v>72</v>
      </c>
      <c r="B58" s="126" t="s">
        <v>349</v>
      </c>
      <c r="C58" s="126" t="s">
        <v>350</v>
      </c>
      <c r="D58" s="126" t="s">
        <v>104</v>
      </c>
      <c r="E58" s="126" t="s">
        <v>105</v>
      </c>
      <c r="F58" s="126" t="s">
        <v>297</v>
      </c>
      <c r="G58" s="126" t="s">
        <v>298</v>
      </c>
      <c r="H58" s="131">
        <v>2855820</v>
      </c>
      <c r="I58" s="131">
        <v>2855820</v>
      </c>
      <c r="J58" s="131"/>
      <c r="K58" s="131"/>
      <c r="L58" s="131">
        <v>2855820</v>
      </c>
      <c r="M58" s="126"/>
      <c r="N58" s="131"/>
      <c r="O58" s="131"/>
      <c r="P58" s="131"/>
      <c r="Q58" s="131"/>
      <c r="R58" s="131"/>
      <c r="S58" s="131"/>
      <c r="T58" s="131"/>
      <c r="U58" s="131"/>
      <c r="V58" s="131"/>
      <c r="W58" s="131"/>
    </row>
    <row r="59" s="1" customFormat="1" ht="53.25" customHeight="1" outlineLevel="1" spans="1:23">
      <c r="A59" s="126" t="s">
        <v>72</v>
      </c>
      <c r="B59" s="126" t="s">
        <v>349</v>
      </c>
      <c r="C59" s="126" t="s">
        <v>350</v>
      </c>
      <c r="D59" s="126" t="s">
        <v>104</v>
      </c>
      <c r="E59" s="126" t="s">
        <v>105</v>
      </c>
      <c r="F59" s="126" t="s">
        <v>297</v>
      </c>
      <c r="G59" s="126" t="s">
        <v>298</v>
      </c>
      <c r="H59" s="131">
        <v>66000</v>
      </c>
      <c r="I59" s="131">
        <v>66000</v>
      </c>
      <c r="J59" s="131"/>
      <c r="K59" s="131"/>
      <c r="L59" s="131">
        <v>66000</v>
      </c>
      <c r="M59" s="126"/>
      <c r="N59" s="131"/>
      <c r="O59" s="131"/>
      <c r="P59" s="131"/>
      <c r="Q59" s="131"/>
      <c r="R59" s="131"/>
      <c r="S59" s="131"/>
      <c r="T59" s="131"/>
      <c r="U59" s="131"/>
      <c r="V59" s="131"/>
      <c r="W59" s="131"/>
    </row>
    <row r="60" s="1" customFormat="1" ht="53.25" customHeight="1" outlineLevel="1" spans="1:23">
      <c r="A60" s="126" t="s">
        <v>72</v>
      </c>
      <c r="B60" s="126" t="s">
        <v>349</v>
      </c>
      <c r="C60" s="126" t="s">
        <v>350</v>
      </c>
      <c r="D60" s="126" t="s">
        <v>104</v>
      </c>
      <c r="E60" s="126" t="s">
        <v>105</v>
      </c>
      <c r="F60" s="126" t="s">
        <v>297</v>
      </c>
      <c r="G60" s="126" t="s">
        <v>298</v>
      </c>
      <c r="H60" s="131">
        <v>25200</v>
      </c>
      <c r="I60" s="131">
        <v>25200</v>
      </c>
      <c r="J60" s="131"/>
      <c r="K60" s="131"/>
      <c r="L60" s="131">
        <v>25200</v>
      </c>
      <c r="M60" s="126"/>
      <c r="N60" s="131"/>
      <c r="O60" s="131"/>
      <c r="P60" s="131"/>
      <c r="Q60" s="131"/>
      <c r="R60" s="131"/>
      <c r="S60" s="131"/>
      <c r="T60" s="131"/>
      <c r="U60" s="131"/>
      <c r="V60" s="131"/>
      <c r="W60" s="131"/>
    </row>
    <row r="61" s="1" customFormat="1" ht="53.25" customHeight="1" outlineLevel="1" spans="1:23">
      <c r="A61" s="126" t="s">
        <v>72</v>
      </c>
      <c r="B61" s="126" t="s">
        <v>351</v>
      </c>
      <c r="C61" s="126" t="s">
        <v>352</v>
      </c>
      <c r="D61" s="126" t="s">
        <v>104</v>
      </c>
      <c r="E61" s="126" t="s">
        <v>105</v>
      </c>
      <c r="F61" s="126" t="s">
        <v>333</v>
      </c>
      <c r="G61" s="126" t="s">
        <v>334</v>
      </c>
      <c r="H61" s="131">
        <v>41400</v>
      </c>
      <c r="I61" s="131">
        <v>41400</v>
      </c>
      <c r="J61" s="131"/>
      <c r="K61" s="131"/>
      <c r="L61" s="131">
        <v>41400</v>
      </c>
      <c r="M61" s="126"/>
      <c r="N61" s="131"/>
      <c r="O61" s="131"/>
      <c r="P61" s="131"/>
      <c r="Q61" s="131"/>
      <c r="R61" s="131"/>
      <c r="S61" s="131"/>
      <c r="T61" s="131"/>
      <c r="U61" s="131"/>
      <c r="V61" s="131"/>
      <c r="W61" s="131"/>
    </row>
    <row r="62" s="1" customFormat="1" ht="53.25" customHeight="1" outlineLevel="1" spans="1:23">
      <c r="A62" s="126" t="s">
        <v>72</v>
      </c>
      <c r="B62" s="126" t="s">
        <v>353</v>
      </c>
      <c r="C62" s="126" t="s">
        <v>354</v>
      </c>
      <c r="D62" s="126" t="s">
        <v>104</v>
      </c>
      <c r="E62" s="126" t="s">
        <v>105</v>
      </c>
      <c r="F62" s="126" t="s">
        <v>297</v>
      </c>
      <c r="G62" s="126" t="s">
        <v>298</v>
      </c>
      <c r="H62" s="131">
        <v>884253.63</v>
      </c>
      <c r="I62" s="131">
        <v>884253.63</v>
      </c>
      <c r="J62" s="131"/>
      <c r="K62" s="131"/>
      <c r="L62" s="131">
        <v>884253.63</v>
      </c>
      <c r="M62" s="126"/>
      <c r="N62" s="131"/>
      <c r="O62" s="131"/>
      <c r="P62" s="131"/>
      <c r="Q62" s="131"/>
      <c r="R62" s="131"/>
      <c r="S62" s="131"/>
      <c r="T62" s="131"/>
      <c r="U62" s="131"/>
      <c r="V62" s="131"/>
      <c r="W62" s="131"/>
    </row>
    <row r="63" s="1" customFormat="1" ht="30.75" customHeight="1" spans="1:23">
      <c r="A63" s="37" t="s">
        <v>56</v>
      </c>
      <c r="B63" s="37"/>
      <c r="C63" s="37"/>
      <c r="D63" s="37"/>
      <c r="E63" s="37"/>
      <c r="F63" s="37"/>
      <c r="G63" s="37"/>
      <c r="H63" s="131">
        <v>16251119.01</v>
      </c>
      <c r="I63" s="131">
        <v>16251119.01</v>
      </c>
      <c r="J63" s="131"/>
      <c r="K63" s="131"/>
      <c r="L63" s="131">
        <v>16251119.01</v>
      </c>
      <c r="M63" s="131"/>
      <c r="N63" s="131"/>
      <c r="O63" s="131"/>
      <c r="P63" s="131"/>
      <c r="Q63" s="131"/>
      <c r="R63" s="131"/>
      <c r="S63" s="131"/>
      <c r="T63" s="131"/>
      <c r="U63" s="131"/>
      <c r="V63" s="131"/>
      <c r="W63" s="131"/>
    </row>
  </sheetData>
  <mergeCells count="32">
    <mergeCell ref="T1:W1"/>
    <mergeCell ref="A2:W2"/>
    <mergeCell ref="A3:G3"/>
    <mergeCell ref="T3:W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62"/>
  <sheetViews>
    <sheetView topLeftCell="A83" workbookViewId="0">
      <selection activeCell="Z111" sqref="Z111"/>
    </sheetView>
  </sheetViews>
  <sheetFormatPr defaultColWidth="9" defaultRowHeight="15" customHeight="1"/>
  <cols>
    <col min="1" max="1" width="5" style="1" customWidth="1"/>
    <col min="2" max="2" width="6.75454545454545" style="1" customWidth="1"/>
    <col min="3" max="3" width="8.61818181818182" style="1" customWidth="1"/>
    <col min="4" max="4" width="9.25454545454545" style="1" customWidth="1"/>
    <col min="5" max="5" width="5.25454545454545" style="1" customWidth="1"/>
    <col min="6" max="6" width="6.37272727272727" style="1" customWidth="1"/>
    <col min="7" max="7" width="4.62727272727273" style="1" customWidth="1"/>
    <col min="8" max="8" width="5.11818181818182" style="1" customWidth="1"/>
    <col min="9" max="11" width="11.2454545454545" style="1" customWidth="1"/>
    <col min="12" max="12" width="12.3727272727273" style="1" customWidth="1"/>
    <col min="13" max="13" width="5.11818181818182" style="1" customWidth="1"/>
    <col min="14" max="16" width="4.12727272727273" style="1" customWidth="1"/>
    <col min="17" max="17" width="7" style="1" customWidth="1"/>
    <col min="18" max="18" width="9.62727272727273" style="1" customWidth="1"/>
    <col min="19" max="20" width="8.61818181818182" style="1" customWidth="1"/>
    <col min="21" max="21" width="6.62727272727273" style="1" customWidth="1"/>
    <col min="22" max="22" width="4.37272727272727" style="1" customWidth="1"/>
    <col min="23" max="23" width="9.62727272727273" style="1" customWidth="1"/>
    <col min="24" max="16384" width="9" style="1"/>
  </cols>
  <sheetData>
    <row r="1" s="1" customFormat="1" ht="18.75" customHeight="1" spans="1:23">
      <c r="A1" s="127" t="s">
        <v>355</v>
      </c>
      <c r="B1" s="127"/>
      <c r="C1" s="127"/>
      <c r="D1" s="127"/>
      <c r="E1" s="127"/>
      <c r="F1" s="127"/>
      <c r="G1" s="127"/>
      <c r="H1" s="127"/>
      <c r="I1" s="127"/>
      <c r="J1" s="127"/>
      <c r="K1" s="127"/>
      <c r="L1" s="127"/>
      <c r="M1" s="127"/>
      <c r="N1" s="127"/>
      <c r="O1" s="127"/>
      <c r="P1" s="127"/>
      <c r="Q1" s="127"/>
      <c r="R1" s="127"/>
      <c r="S1" s="127"/>
      <c r="T1" s="127"/>
      <c r="U1" s="127"/>
      <c r="V1" s="127"/>
      <c r="W1" s="127"/>
    </row>
    <row r="2" s="1" customFormat="1" ht="26.25" customHeight="1" spans="1:23">
      <c r="A2" s="124" t="str">
        <f>"2026"&amp;"年部门项目支出预算表"</f>
        <v>2026年部门项目支出预算表</v>
      </c>
      <c r="B2" s="124"/>
      <c r="C2" s="124"/>
      <c r="D2" s="124"/>
      <c r="E2" s="124"/>
      <c r="F2" s="124"/>
      <c r="G2" s="124"/>
      <c r="H2" s="124"/>
      <c r="I2" s="124"/>
      <c r="J2" s="124"/>
      <c r="K2" s="124"/>
      <c r="L2" s="124"/>
      <c r="M2" s="124"/>
      <c r="N2" s="124"/>
      <c r="O2" s="124"/>
      <c r="P2" s="124"/>
      <c r="Q2" s="124"/>
      <c r="R2" s="124"/>
      <c r="S2" s="124"/>
      <c r="T2" s="124"/>
      <c r="U2" s="124"/>
      <c r="V2" s="124"/>
      <c r="W2" s="124"/>
    </row>
    <row r="3" s="1" customFormat="1" ht="18.75" customHeight="1" spans="1:23">
      <c r="A3" s="128" t="str">
        <f>"单位名称："&amp;"瑞丽市户育乡人民政府"</f>
        <v>单位名称：瑞丽市户育乡人民政府</v>
      </c>
      <c r="B3" s="128"/>
      <c r="C3" s="128"/>
      <c r="D3" s="128"/>
      <c r="E3" s="128"/>
      <c r="F3" s="128"/>
      <c r="G3" s="128"/>
      <c r="H3" s="129"/>
      <c r="I3" s="129"/>
      <c r="J3" s="129"/>
      <c r="K3" s="129"/>
      <c r="L3" s="129"/>
      <c r="M3" s="129"/>
      <c r="N3" s="129"/>
      <c r="O3" s="129"/>
      <c r="P3" s="129"/>
      <c r="Q3" s="129"/>
      <c r="R3" s="129"/>
      <c r="S3" s="129"/>
      <c r="T3" s="129"/>
      <c r="U3" s="129"/>
      <c r="V3" s="127" t="s">
        <v>53</v>
      </c>
      <c r="W3" s="127"/>
    </row>
    <row r="4" s="1" customFormat="1" ht="26.25" customHeight="1" spans="1:23">
      <c r="A4" s="130" t="s">
        <v>356</v>
      </c>
      <c r="B4" s="130" t="s">
        <v>222</v>
      </c>
      <c r="C4" s="130" t="s">
        <v>223</v>
      </c>
      <c r="D4" s="130" t="s">
        <v>357</v>
      </c>
      <c r="E4" s="130" t="s">
        <v>224</v>
      </c>
      <c r="F4" s="130" t="s">
        <v>225</v>
      </c>
      <c r="G4" s="130" t="s">
        <v>358</v>
      </c>
      <c r="H4" s="130" t="s">
        <v>359</v>
      </c>
      <c r="I4" s="130" t="s">
        <v>56</v>
      </c>
      <c r="J4" s="130" t="s">
        <v>360</v>
      </c>
      <c r="K4" s="130"/>
      <c r="L4" s="130"/>
      <c r="M4" s="130"/>
      <c r="N4" s="130" t="s">
        <v>230</v>
      </c>
      <c r="O4" s="130"/>
      <c r="P4" s="130"/>
      <c r="Q4" s="130" t="s">
        <v>63</v>
      </c>
      <c r="R4" s="130" t="s">
        <v>77</v>
      </c>
      <c r="S4" s="130"/>
      <c r="T4" s="130"/>
      <c r="U4" s="130"/>
      <c r="V4" s="130"/>
      <c r="W4" s="130"/>
    </row>
    <row r="5" s="1" customFormat="1"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s="1" customFormat="1" ht="26.25" customHeight="1" spans="1:23">
      <c r="A6" s="130"/>
      <c r="B6" s="130"/>
      <c r="C6" s="130"/>
      <c r="D6" s="130"/>
      <c r="E6" s="130"/>
      <c r="F6" s="130"/>
      <c r="G6" s="130"/>
      <c r="H6" s="130"/>
      <c r="I6" s="130"/>
      <c r="J6" s="130" t="s">
        <v>59</v>
      </c>
      <c r="K6" s="130" t="s">
        <v>361</v>
      </c>
      <c r="L6" s="130"/>
      <c r="M6" s="130"/>
      <c r="N6" s="130"/>
      <c r="O6" s="130"/>
      <c r="P6" s="130"/>
      <c r="Q6" s="130"/>
      <c r="R6" s="130"/>
      <c r="S6" s="130"/>
      <c r="T6" s="130"/>
      <c r="U6" s="130"/>
      <c r="V6" s="130"/>
      <c r="W6" s="130"/>
    </row>
    <row r="7" s="1" customFormat="1" ht="18.75" customHeight="1" spans="1:23">
      <c r="A7" s="130" t="s">
        <v>85</v>
      </c>
      <c r="B7" s="130" t="s">
        <v>86</v>
      </c>
      <c r="C7" s="130" t="s">
        <v>87</v>
      </c>
      <c r="D7" s="130" t="s">
        <v>88</v>
      </c>
      <c r="E7" s="130" t="s">
        <v>89</v>
      </c>
      <c r="F7" s="130" t="s">
        <v>90</v>
      </c>
      <c r="G7" s="130" t="s">
        <v>91</v>
      </c>
      <c r="H7" s="130" t="s">
        <v>92</v>
      </c>
      <c r="I7" s="130" t="s">
        <v>93</v>
      </c>
      <c r="J7" s="130" t="s">
        <v>94</v>
      </c>
      <c r="K7" s="130" t="s">
        <v>95</v>
      </c>
      <c r="L7" s="130" t="s">
        <v>96</v>
      </c>
      <c r="M7" s="130" t="s">
        <v>97</v>
      </c>
      <c r="N7" s="130" t="s">
        <v>98</v>
      </c>
      <c r="O7" s="130" t="s">
        <v>99</v>
      </c>
      <c r="P7" s="130" t="s">
        <v>236</v>
      </c>
      <c r="Q7" s="130" t="s">
        <v>237</v>
      </c>
      <c r="R7" s="130" t="s">
        <v>238</v>
      </c>
      <c r="S7" s="130" t="s">
        <v>239</v>
      </c>
      <c r="T7" s="130" t="s">
        <v>240</v>
      </c>
      <c r="U7" s="130" t="s">
        <v>241</v>
      </c>
      <c r="V7" s="130" t="s">
        <v>242</v>
      </c>
      <c r="W7" s="130" t="s">
        <v>243</v>
      </c>
    </row>
    <row r="8" s="1" customFormat="1" ht="52.5" customHeight="1" spans="1:23">
      <c r="A8" s="126"/>
      <c r="B8" s="126"/>
      <c r="C8" s="126" t="s">
        <v>362</v>
      </c>
      <c r="D8" s="126"/>
      <c r="E8" s="126"/>
      <c r="F8" s="126"/>
      <c r="G8" s="126"/>
      <c r="H8" s="126"/>
      <c r="I8" s="131">
        <v>1000000</v>
      </c>
      <c r="J8" s="131"/>
      <c r="K8" s="131"/>
      <c r="L8" s="131"/>
      <c r="M8" s="131"/>
      <c r="N8" s="131"/>
      <c r="O8" s="131"/>
      <c r="P8" s="131"/>
      <c r="Q8" s="131"/>
      <c r="R8" s="131">
        <v>1000000</v>
      </c>
      <c r="S8" s="131"/>
      <c r="T8" s="131"/>
      <c r="U8" s="131"/>
      <c r="V8" s="131"/>
      <c r="W8" s="131">
        <v>1000000</v>
      </c>
    </row>
    <row r="9" s="1" customFormat="1" ht="52.5" customHeight="1" outlineLevel="1" spans="1:23">
      <c r="A9" s="126" t="s">
        <v>363</v>
      </c>
      <c r="B9" s="126" t="s">
        <v>364</v>
      </c>
      <c r="C9" s="126" t="s">
        <v>362</v>
      </c>
      <c r="D9" s="126" t="s">
        <v>72</v>
      </c>
      <c r="E9" s="126" t="s">
        <v>104</v>
      </c>
      <c r="F9" s="126" t="s">
        <v>105</v>
      </c>
      <c r="G9" s="126" t="s">
        <v>365</v>
      </c>
      <c r="H9" s="126" t="s">
        <v>366</v>
      </c>
      <c r="I9" s="131">
        <v>1000000</v>
      </c>
      <c r="J9" s="131"/>
      <c r="K9" s="131"/>
      <c r="L9" s="131"/>
      <c r="M9" s="131"/>
      <c r="N9" s="131"/>
      <c r="O9" s="131"/>
      <c r="P9" s="131"/>
      <c r="Q9" s="131"/>
      <c r="R9" s="131">
        <v>1000000</v>
      </c>
      <c r="S9" s="131"/>
      <c r="T9" s="131"/>
      <c r="U9" s="131"/>
      <c r="V9" s="131"/>
      <c r="W9" s="131">
        <v>1000000</v>
      </c>
    </row>
    <row r="10" s="1" customFormat="1" ht="52.5" customHeight="1" spans="1:23">
      <c r="A10" s="126"/>
      <c r="B10" s="126"/>
      <c r="C10" s="126" t="s">
        <v>367</v>
      </c>
      <c r="D10" s="126"/>
      <c r="E10" s="126"/>
      <c r="F10" s="126"/>
      <c r="G10" s="126"/>
      <c r="H10" s="126"/>
      <c r="I10" s="131">
        <v>112800</v>
      </c>
      <c r="J10" s="131">
        <v>112800</v>
      </c>
      <c r="K10" s="131">
        <v>112800</v>
      </c>
      <c r="L10" s="131"/>
      <c r="M10" s="131"/>
      <c r="N10" s="126"/>
      <c r="O10" s="126"/>
      <c r="P10" s="126"/>
      <c r="Q10" s="131"/>
      <c r="R10" s="131"/>
      <c r="S10" s="131"/>
      <c r="T10" s="131"/>
      <c r="U10" s="131"/>
      <c r="V10" s="131"/>
      <c r="W10" s="131"/>
    </row>
    <row r="11" s="1" customFormat="1" ht="52.5" customHeight="1" outlineLevel="1" spans="1:23">
      <c r="A11" s="126" t="s">
        <v>363</v>
      </c>
      <c r="B11" s="126" t="s">
        <v>368</v>
      </c>
      <c r="C11" s="126" t="s">
        <v>367</v>
      </c>
      <c r="D11" s="126" t="s">
        <v>72</v>
      </c>
      <c r="E11" s="126" t="s">
        <v>104</v>
      </c>
      <c r="F11" s="126" t="s">
        <v>105</v>
      </c>
      <c r="G11" s="126" t="s">
        <v>333</v>
      </c>
      <c r="H11" s="126" t="s">
        <v>334</v>
      </c>
      <c r="I11" s="131">
        <v>112800</v>
      </c>
      <c r="J11" s="131">
        <v>112800</v>
      </c>
      <c r="K11" s="131">
        <v>112800</v>
      </c>
      <c r="L11" s="131"/>
      <c r="M11" s="131"/>
      <c r="N11" s="126"/>
      <c r="O11" s="126"/>
      <c r="P11" s="126"/>
      <c r="Q11" s="131"/>
      <c r="R11" s="131"/>
      <c r="S11" s="131"/>
      <c r="T11" s="131"/>
      <c r="U11" s="131"/>
      <c r="V11" s="131"/>
      <c r="W11" s="131"/>
    </row>
    <row r="12" s="1" customFormat="1" ht="52.5" customHeight="1" spans="1:23">
      <c r="A12" s="126"/>
      <c r="B12" s="126"/>
      <c r="C12" s="126" t="s">
        <v>369</v>
      </c>
      <c r="D12" s="126"/>
      <c r="E12" s="126"/>
      <c r="F12" s="126"/>
      <c r="G12" s="126"/>
      <c r="H12" s="126"/>
      <c r="I12" s="131">
        <v>10819532.52</v>
      </c>
      <c r="J12" s="131"/>
      <c r="K12" s="131"/>
      <c r="L12" s="131">
        <v>10819532.52</v>
      </c>
      <c r="M12" s="131"/>
      <c r="N12" s="126"/>
      <c r="O12" s="126"/>
      <c r="P12" s="126"/>
      <c r="Q12" s="131"/>
      <c r="R12" s="131"/>
      <c r="S12" s="131"/>
      <c r="T12" s="131"/>
      <c r="U12" s="131"/>
      <c r="V12" s="131"/>
      <c r="W12" s="131"/>
    </row>
    <row r="13" s="1" customFormat="1" ht="52.5" customHeight="1" outlineLevel="1" spans="1:23">
      <c r="A13" s="126" t="s">
        <v>363</v>
      </c>
      <c r="B13" s="126" t="s">
        <v>370</v>
      </c>
      <c r="C13" s="126" t="s">
        <v>369</v>
      </c>
      <c r="D13" s="126" t="s">
        <v>72</v>
      </c>
      <c r="E13" s="126" t="s">
        <v>149</v>
      </c>
      <c r="F13" s="126" t="s">
        <v>150</v>
      </c>
      <c r="G13" s="126" t="s">
        <v>333</v>
      </c>
      <c r="H13" s="126" t="s">
        <v>334</v>
      </c>
      <c r="I13" s="131">
        <v>10819532.52</v>
      </c>
      <c r="J13" s="131"/>
      <c r="K13" s="131"/>
      <c r="L13" s="131">
        <v>10819532.52</v>
      </c>
      <c r="M13" s="131"/>
      <c r="N13" s="126"/>
      <c r="O13" s="126"/>
      <c r="P13" s="126"/>
      <c r="Q13" s="131"/>
      <c r="R13" s="131"/>
      <c r="S13" s="131"/>
      <c r="T13" s="131"/>
      <c r="U13" s="131"/>
      <c r="V13" s="131"/>
      <c r="W13" s="131"/>
    </row>
    <row r="14" s="1" customFormat="1" ht="52.5" customHeight="1" spans="1:23">
      <c r="A14" s="126"/>
      <c r="B14" s="126"/>
      <c r="C14" s="126" t="s">
        <v>371</v>
      </c>
      <c r="D14" s="126"/>
      <c r="E14" s="126"/>
      <c r="F14" s="126"/>
      <c r="G14" s="126"/>
      <c r="H14" s="126"/>
      <c r="I14" s="131">
        <v>30000</v>
      </c>
      <c r="J14" s="131">
        <v>30000</v>
      </c>
      <c r="K14" s="131">
        <v>30000</v>
      </c>
      <c r="L14" s="131"/>
      <c r="M14" s="131"/>
      <c r="N14" s="126"/>
      <c r="O14" s="126"/>
      <c r="P14" s="126"/>
      <c r="Q14" s="131"/>
      <c r="R14" s="131"/>
      <c r="S14" s="131"/>
      <c r="T14" s="131"/>
      <c r="U14" s="131"/>
      <c r="V14" s="131"/>
      <c r="W14" s="131"/>
    </row>
    <row r="15" s="1" customFormat="1" ht="52.5" customHeight="1" outlineLevel="1" spans="1:23">
      <c r="A15" s="126" t="s">
        <v>363</v>
      </c>
      <c r="B15" s="126" t="s">
        <v>372</v>
      </c>
      <c r="C15" s="126" t="s">
        <v>371</v>
      </c>
      <c r="D15" s="126" t="s">
        <v>72</v>
      </c>
      <c r="E15" s="126" t="s">
        <v>104</v>
      </c>
      <c r="F15" s="126" t="s">
        <v>105</v>
      </c>
      <c r="G15" s="126" t="s">
        <v>373</v>
      </c>
      <c r="H15" s="126" t="s">
        <v>374</v>
      </c>
      <c r="I15" s="131">
        <v>5000</v>
      </c>
      <c r="J15" s="131">
        <v>5000</v>
      </c>
      <c r="K15" s="131">
        <v>5000</v>
      </c>
      <c r="L15" s="131"/>
      <c r="M15" s="131"/>
      <c r="N15" s="126"/>
      <c r="O15" s="126"/>
      <c r="P15" s="126"/>
      <c r="Q15" s="131"/>
      <c r="R15" s="131"/>
      <c r="S15" s="131"/>
      <c r="T15" s="131"/>
      <c r="U15" s="131"/>
      <c r="V15" s="131"/>
      <c r="W15" s="131"/>
    </row>
    <row r="16" s="1" customFormat="1" ht="52.5" customHeight="1" outlineLevel="1" spans="1:23">
      <c r="A16" s="126" t="s">
        <v>363</v>
      </c>
      <c r="B16" s="126" t="s">
        <v>372</v>
      </c>
      <c r="C16" s="126" t="s">
        <v>371</v>
      </c>
      <c r="D16" s="126" t="s">
        <v>72</v>
      </c>
      <c r="E16" s="126" t="s">
        <v>104</v>
      </c>
      <c r="F16" s="126" t="s">
        <v>105</v>
      </c>
      <c r="G16" s="126" t="s">
        <v>318</v>
      </c>
      <c r="H16" s="126" t="s">
        <v>319</v>
      </c>
      <c r="I16" s="131">
        <v>25000</v>
      </c>
      <c r="J16" s="131">
        <v>25000</v>
      </c>
      <c r="K16" s="131">
        <v>25000</v>
      </c>
      <c r="L16" s="131"/>
      <c r="M16" s="131"/>
      <c r="N16" s="126"/>
      <c r="O16" s="126"/>
      <c r="P16" s="126"/>
      <c r="Q16" s="131"/>
      <c r="R16" s="131"/>
      <c r="S16" s="131"/>
      <c r="T16" s="131"/>
      <c r="U16" s="131"/>
      <c r="V16" s="131"/>
      <c r="W16" s="131"/>
    </row>
    <row r="17" s="1" customFormat="1" ht="52.5" customHeight="1" spans="1:23">
      <c r="A17" s="126"/>
      <c r="B17" s="126"/>
      <c r="C17" s="126" t="s">
        <v>375</v>
      </c>
      <c r="D17" s="126"/>
      <c r="E17" s="126"/>
      <c r="F17" s="126"/>
      <c r="G17" s="126"/>
      <c r="H17" s="126"/>
      <c r="I17" s="131">
        <v>802189</v>
      </c>
      <c r="J17" s="131">
        <v>802189</v>
      </c>
      <c r="K17" s="131">
        <v>802189</v>
      </c>
      <c r="L17" s="131"/>
      <c r="M17" s="131"/>
      <c r="N17" s="126"/>
      <c r="O17" s="126"/>
      <c r="P17" s="126"/>
      <c r="Q17" s="131"/>
      <c r="R17" s="131"/>
      <c r="S17" s="131"/>
      <c r="T17" s="131"/>
      <c r="U17" s="131"/>
      <c r="V17" s="131"/>
      <c r="W17" s="131"/>
    </row>
    <row r="18" s="1" customFormat="1" ht="52.5" customHeight="1" outlineLevel="1" spans="1:23">
      <c r="A18" s="126" t="s">
        <v>363</v>
      </c>
      <c r="B18" s="126" t="s">
        <v>376</v>
      </c>
      <c r="C18" s="126" t="s">
        <v>375</v>
      </c>
      <c r="D18" s="126" t="s">
        <v>72</v>
      </c>
      <c r="E18" s="126" t="s">
        <v>104</v>
      </c>
      <c r="F18" s="126" t="s">
        <v>105</v>
      </c>
      <c r="G18" s="126" t="s">
        <v>308</v>
      </c>
      <c r="H18" s="126" t="s">
        <v>309</v>
      </c>
      <c r="I18" s="131">
        <v>400000</v>
      </c>
      <c r="J18" s="131">
        <v>400000</v>
      </c>
      <c r="K18" s="131">
        <v>400000</v>
      </c>
      <c r="L18" s="131"/>
      <c r="M18" s="131"/>
      <c r="N18" s="126"/>
      <c r="O18" s="126"/>
      <c r="P18" s="126"/>
      <c r="Q18" s="131"/>
      <c r="R18" s="131"/>
      <c r="S18" s="131"/>
      <c r="T18" s="131"/>
      <c r="U18" s="131"/>
      <c r="V18" s="131"/>
      <c r="W18" s="131"/>
    </row>
    <row r="19" s="1" customFormat="1" ht="52.5" customHeight="1" outlineLevel="1" spans="1:23">
      <c r="A19" s="126" t="s">
        <v>363</v>
      </c>
      <c r="B19" s="126" t="s">
        <v>376</v>
      </c>
      <c r="C19" s="126" t="s">
        <v>375</v>
      </c>
      <c r="D19" s="126" t="s">
        <v>72</v>
      </c>
      <c r="E19" s="126" t="s">
        <v>104</v>
      </c>
      <c r="F19" s="126" t="s">
        <v>105</v>
      </c>
      <c r="G19" s="126" t="s">
        <v>314</v>
      </c>
      <c r="H19" s="126" t="s">
        <v>315</v>
      </c>
      <c r="I19" s="131">
        <v>402189</v>
      </c>
      <c r="J19" s="131">
        <v>402189</v>
      </c>
      <c r="K19" s="131">
        <v>402189</v>
      </c>
      <c r="L19" s="131"/>
      <c r="M19" s="131"/>
      <c r="N19" s="126"/>
      <c r="O19" s="126"/>
      <c r="P19" s="126"/>
      <c r="Q19" s="131"/>
      <c r="R19" s="131"/>
      <c r="S19" s="131"/>
      <c r="T19" s="131"/>
      <c r="U19" s="131"/>
      <c r="V19" s="131"/>
      <c r="W19" s="131"/>
    </row>
    <row r="20" s="1" customFormat="1" ht="52.5" customHeight="1" spans="1:23">
      <c r="A20" s="126"/>
      <c r="B20" s="126"/>
      <c r="C20" s="126" t="s">
        <v>377</v>
      </c>
      <c r="D20" s="126"/>
      <c r="E20" s="126"/>
      <c r="F20" s="126"/>
      <c r="G20" s="126"/>
      <c r="H20" s="126"/>
      <c r="I20" s="131">
        <v>45266.76</v>
      </c>
      <c r="J20" s="131">
        <v>45266.76</v>
      </c>
      <c r="K20" s="131">
        <v>45266.76</v>
      </c>
      <c r="L20" s="131"/>
      <c r="M20" s="131"/>
      <c r="N20" s="126"/>
      <c r="O20" s="126"/>
      <c r="P20" s="126"/>
      <c r="Q20" s="131"/>
      <c r="R20" s="131"/>
      <c r="S20" s="131"/>
      <c r="T20" s="131"/>
      <c r="U20" s="131"/>
      <c r="V20" s="131"/>
      <c r="W20" s="131"/>
    </row>
    <row r="21" s="1" customFormat="1" ht="52.5" customHeight="1" outlineLevel="1" spans="1:23">
      <c r="A21" s="126" t="s">
        <v>363</v>
      </c>
      <c r="B21" s="126" t="s">
        <v>378</v>
      </c>
      <c r="C21" s="126" t="s">
        <v>377</v>
      </c>
      <c r="D21" s="126" t="s">
        <v>72</v>
      </c>
      <c r="E21" s="126" t="s">
        <v>104</v>
      </c>
      <c r="F21" s="126" t="s">
        <v>105</v>
      </c>
      <c r="G21" s="126" t="s">
        <v>308</v>
      </c>
      <c r="H21" s="126" t="s">
        <v>309</v>
      </c>
      <c r="I21" s="131">
        <v>7623</v>
      </c>
      <c r="J21" s="131">
        <v>7623</v>
      </c>
      <c r="K21" s="131">
        <v>7623</v>
      </c>
      <c r="L21" s="131"/>
      <c r="M21" s="131"/>
      <c r="N21" s="126"/>
      <c r="O21" s="126"/>
      <c r="P21" s="126"/>
      <c r="Q21" s="131"/>
      <c r="R21" s="131"/>
      <c r="S21" s="131"/>
      <c r="T21" s="131"/>
      <c r="U21" s="131"/>
      <c r="V21" s="131"/>
      <c r="W21" s="131"/>
    </row>
    <row r="22" s="1" customFormat="1" ht="52.5" customHeight="1" outlineLevel="1" spans="1:23">
      <c r="A22" s="126" t="s">
        <v>363</v>
      </c>
      <c r="B22" s="126" t="s">
        <v>378</v>
      </c>
      <c r="C22" s="126" t="s">
        <v>377</v>
      </c>
      <c r="D22" s="126" t="s">
        <v>72</v>
      </c>
      <c r="E22" s="126" t="s">
        <v>104</v>
      </c>
      <c r="F22" s="126" t="s">
        <v>105</v>
      </c>
      <c r="G22" s="126" t="s">
        <v>314</v>
      </c>
      <c r="H22" s="126" t="s">
        <v>315</v>
      </c>
      <c r="I22" s="131">
        <v>4998</v>
      </c>
      <c r="J22" s="131">
        <v>4998</v>
      </c>
      <c r="K22" s="131">
        <v>4998</v>
      </c>
      <c r="L22" s="131"/>
      <c r="M22" s="131"/>
      <c r="N22" s="126"/>
      <c r="O22" s="126"/>
      <c r="P22" s="126"/>
      <c r="Q22" s="131"/>
      <c r="R22" s="131"/>
      <c r="S22" s="131"/>
      <c r="T22" s="131"/>
      <c r="U22" s="131"/>
      <c r="V22" s="131"/>
      <c r="W22" s="131"/>
    </row>
    <row r="23" s="1" customFormat="1" ht="52.5" customHeight="1" outlineLevel="1" spans="1:23">
      <c r="A23" s="126" t="s">
        <v>363</v>
      </c>
      <c r="B23" s="126" t="s">
        <v>378</v>
      </c>
      <c r="C23" s="126" t="s">
        <v>377</v>
      </c>
      <c r="D23" s="126" t="s">
        <v>72</v>
      </c>
      <c r="E23" s="126" t="s">
        <v>104</v>
      </c>
      <c r="F23" s="126" t="s">
        <v>105</v>
      </c>
      <c r="G23" s="126" t="s">
        <v>314</v>
      </c>
      <c r="H23" s="126" t="s">
        <v>315</v>
      </c>
      <c r="I23" s="131">
        <v>20738.76</v>
      </c>
      <c r="J23" s="131">
        <v>20738.76</v>
      </c>
      <c r="K23" s="131">
        <v>20738.76</v>
      </c>
      <c r="L23" s="131"/>
      <c r="M23" s="131"/>
      <c r="N23" s="126"/>
      <c r="O23" s="126"/>
      <c r="P23" s="126"/>
      <c r="Q23" s="131"/>
      <c r="R23" s="131"/>
      <c r="S23" s="131"/>
      <c r="T23" s="131"/>
      <c r="U23" s="131"/>
      <c r="V23" s="131"/>
      <c r="W23" s="131"/>
    </row>
    <row r="24" s="1" customFormat="1" ht="52.5" customHeight="1" outlineLevel="1" spans="1:23">
      <c r="A24" s="126" t="s">
        <v>363</v>
      </c>
      <c r="B24" s="126" t="s">
        <v>378</v>
      </c>
      <c r="C24" s="126" t="s">
        <v>377</v>
      </c>
      <c r="D24" s="126" t="s">
        <v>72</v>
      </c>
      <c r="E24" s="126" t="s">
        <v>104</v>
      </c>
      <c r="F24" s="126" t="s">
        <v>105</v>
      </c>
      <c r="G24" s="126" t="s">
        <v>318</v>
      </c>
      <c r="H24" s="126" t="s">
        <v>319</v>
      </c>
      <c r="I24" s="131">
        <v>11907</v>
      </c>
      <c r="J24" s="131">
        <v>11907</v>
      </c>
      <c r="K24" s="131">
        <v>11907</v>
      </c>
      <c r="L24" s="131"/>
      <c r="M24" s="131"/>
      <c r="N24" s="126"/>
      <c r="O24" s="126"/>
      <c r="P24" s="126"/>
      <c r="Q24" s="131"/>
      <c r="R24" s="131"/>
      <c r="S24" s="131"/>
      <c r="T24" s="131"/>
      <c r="U24" s="131"/>
      <c r="V24" s="131"/>
      <c r="W24" s="131"/>
    </row>
    <row r="25" s="1" customFormat="1" ht="52.5" customHeight="1" spans="1:23">
      <c r="A25" s="126"/>
      <c r="B25" s="126"/>
      <c r="C25" s="126" t="s">
        <v>379</v>
      </c>
      <c r="D25" s="126"/>
      <c r="E25" s="126"/>
      <c r="F25" s="126"/>
      <c r="G25" s="126"/>
      <c r="H25" s="126"/>
      <c r="I25" s="131">
        <v>45000</v>
      </c>
      <c r="J25" s="131">
        <v>45000</v>
      </c>
      <c r="K25" s="131">
        <v>45000</v>
      </c>
      <c r="L25" s="131"/>
      <c r="M25" s="131"/>
      <c r="N25" s="126"/>
      <c r="O25" s="126"/>
      <c r="P25" s="126"/>
      <c r="Q25" s="131"/>
      <c r="R25" s="131"/>
      <c r="S25" s="131"/>
      <c r="T25" s="131"/>
      <c r="U25" s="131"/>
      <c r="V25" s="131"/>
      <c r="W25" s="131"/>
    </row>
    <row r="26" s="1" customFormat="1" ht="52.5" customHeight="1" outlineLevel="1" spans="1:23">
      <c r="A26" s="126" t="s">
        <v>380</v>
      </c>
      <c r="B26" s="126" t="s">
        <v>381</v>
      </c>
      <c r="C26" s="126" t="s">
        <v>379</v>
      </c>
      <c r="D26" s="126" t="s">
        <v>72</v>
      </c>
      <c r="E26" s="126" t="s">
        <v>104</v>
      </c>
      <c r="F26" s="126" t="s">
        <v>105</v>
      </c>
      <c r="G26" s="126" t="s">
        <v>382</v>
      </c>
      <c r="H26" s="126" t="s">
        <v>383</v>
      </c>
      <c r="I26" s="131">
        <v>45000</v>
      </c>
      <c r="J26" s="131">
        <v>45000</v>
      </c>
      <c r="K26" s="131">
        <v>45000</v>
      </c>
      <c r="L26" s="131"/>
      <c r="M26" s="131"/>
      <c r="N26" s="126"/>
      <c r="O26" s="126"/>
      <c r="P26" s="126"/>
      <c r="Q26" s="131"/>
      <c r="R26" s="131"/>
      <c r="S26" s="131"/>
      <c r="T26" s="131"/>
      <c r="U26" s="131"/>
      <c r="V26" s="131"/>
      <c r="W26" s="131"/>
    </row>
    <row r="27" s="1" customFormat="1" ht="52.5" customHeight="1" spans="1:23">
      <c r="A27" s="126"/>
      <c r="B27" s="126"/>
      <c r="C27" s="126" t="s">
        <v>384</v>
      </c>
      <c r="D27" s="126"/>
      <c r="E27" s="126"/>
      <c r="F27" s="126"/>
      <c r="G27" s="126"/>
      <c r="H27" s="126"/>
      <c r="I27" s="131">
        <v>48000</v>
      </c>
      <c r="J27" s="131">
        <v>48000</v>
      </c>
      <c r="K27" s="131">
        <v>48000</v>
      </c>
      <c r="L27" s="131"/>
      <c r="M27" s="131"/>
      <c r="N27" s="126"/>
      <c r="O27" s="126"/>
      <c r="P27" s="126"/>
      <c r="Q27" s="131"/>
      <c r="R27" s="131"/>
      <c r="S27" s="131"/>
      <c r="T27" s="131"/>
      <c r="U27" s="131"/>
      <c r="V27" s="131"/>
      <c r="W27" s="131"/>
    </row>
    <row r="28" s="1" customFormat="1" ht="52.5" customHeight="1" outlineLevel="1" spans="1:23">
      <c r="A28" s="126" t="s">
        <v>380</v>
      </c>
      <c r="B28" s="126" t="s">
        <v>385</v>
      </c>
      <c r="C28" s="126" t="s">
        <v>384</v>
      </c>
      <c r="D28" s="126" t="s">
        <v>72</v>
      </c>
      <c r="E28" s="126" t="s">
        <v>104</v>
      </c>
      <c r="F28" s="126" t="s">
        <v>105</v>
      </c>
      <c r="G28" s="126" t="s">
        <v>365</v>
      </c>
      <c r="H28" s="126" t="s">
        <v>366</v>
      </c>
      <c r="I28" s="131">
        <v>16000</v>
      </c>
      <c r="J28" s="131">
        <v>16000</v>
      </c>
      <c r="K28" s="131">
        <v>16000</v>
      </c>
      <c r="L28" s="131"/>
      <c r="M28" s="131"/>
      <c r="N28" s="126"/>
      <c r="O28" s="126"/>
      <c r="P28" s="126"/>
      <c r="Q28" s="131"/>
      <c r="R28" s="131"/>
      <c r="S28" s="131"/>
      <c r="T28" s="131"/>
      <c r="U28" s="131"/>
      <c r="V28" s="131"/>
      <c r="W28" s="131"/>
    </row>
    <row r="29" s="1" customFormat="1" ht="52.5" customHeight="1" outlineLevel="1" spans="1:23">
      <c r="A29" s="126" t="s">
        <v>380</v>
      </c>
      <c r="B29" s="126" t="s">
        <v>385</v>
      </c>
      <c r="C29" s="126" t="s">
        <v>384</v>
      </c>
      <c r="D29" s="126" t="s">
        <v>72</v>
      </c>
      <c r="E29" s="126" t="s">
        <v>104</v>
      </c>
      <c r="F29" s="126" t="s">
        <v>105</v>
      </c>
      <c r="G29" s="126" t="s">
        <v>382</v>
      </c>
      <c r="H29" s="126" t="s">
        <v>383</v>
      </c>
      <c r="I29" s="131">
        <v>32000</v>
      </c>
      <c r="J29" s="131">
        <v>32000</v>
      </c>
      <c r="K29" s="131">
        <v>32000</v>
      </c>
      <c r="L29" s="131"/>
      <c r="M29" s="131"/>
      <c r="N29" s="126"/>
      <c r="O29" s="126"/>
      <c r="P29" s="126"/>
      <c r="Q29" s="131"/>
      <c r="R29" s="131"/>
      <c r="S29" s="131"/>
      <c r="T29" s="131"/>
      <c r="U29" s="131"/>
      <c r="V29" s="131"/>
      <c r="W29" s="131"/>
    </row>
    <row r="30" s="1" customFormat="1" ht="52.5" customHeight="1" spans="1:23">
      <c r="A30" s="126"/>
      <c r="B30" s="126"/>
      <c r="C30" s="126" t="s">
        <v>386</v>
      </c>
      <c r="D30" s="126"/>
      <c r="E30" s="126"/>
      <c r="F30" s="126"/>
      <c r="G30" s="126"/>
      <c r="H30" s="126"/>
      <c r="I30" s="131">
        <v>16800</v>
      </c>
      <c r="J30" s="131">
        <v>16800</v>
      </c>
      <c r="K30" s="131">
        <v>16800</v>
      </c>
      <c r="L30" s="131"/>
      <c r="M30" s="131"/>
      <c r="N30" s="126"/>
      <c r="O30" s="126"/>
      <c r="P30" s="126"/>
      <c r="Q30" s="131"/>
      <c r="R30" s="131"/>
      <c r="S30" s="131"/>
      <c r="T30" s="131"/>
      <c r="U30" s="131"/>
      <c r="V30" s="131"/>
      <c r="W30" s="131"/>
    </row>
    <row r="31" s="1" customFormat="1" ht="52.5" customHeight="1" outlineLevel="1" spans="1:23">
      <c r="A31" s="126" t="s">
        <v>363</v>
      </c>
      <c r="B31" s="126" t="s">
        <v>387</v>
      </c>
      <c r="C31" s="126" t="s">
        <v>386</v>
      </c>
      <c r="D31" s="126" t="s">
        <v>72</v>
      </c>
      <c r="E31" s="126" t="s">
        <v>104</v>
      </c>
      <c r="F31" s="126" t="s">
        <v>105</v>
      </c>
      <c r="G31" s="126" t="s">
        <v>365</v>
      </c>
      <c r="H31" s="126" t="s">
        <v>366</v>
      </c>
      <c r="I31" s="131">
        <v>16800</v>
      </c>
      <c r="J31" s="131">
        <v>16800</v>
      </c>
      <c r="K31" s="131">
        <v>16800</v>
      </c>
      <c r="L31" s="131"/>
      <c r="M31" s="131"/>
      <c r="N31" s="126"/>
      <c r="O31" s="126"/>
      <c r="P31" s="126"/>
      <c r="Q31" s="131"/>
      <c r="R31" s="131"/>
      <c r="S31" s="131"/>
      <c r="T31" s="131"/>
      <c r="U31" s="131"/>
      <c r="V31" s="131"/>
      <c r="W31" s="131"/>
    </row>
    <row r="32" s="1" customFormat="1" ht="52.5" customHeight="1" spans="1:23">
      <c r="A32" s="126"/>
      <c r="B32" s="126"/>
      <c r="C32" s="126" t="s">
        <v>388</v>
      </c>
      <c r="D32" s="126"/>
      <c r="E32" s="126"/>
      <c r="F32" s="126"/>
      <c r="G32" s="126"/>
      <c r="H32" s="126"/>
      <c r="I32" s="131">
        <v>8000</v>
      </c>
      <c r="J32" s="131">
        <v>8000</v>
      </c>
      <c r="K32" s="131">
        <v>8000</v>
      </c>
      <c r="L32" s="131"/>
      <c r="M32" s="131"/>
      <c r="N32" s="126"/>
      <c r="O32" s="126"/>
      <c r="P32" s="126"/>
      <c r="Q32" s="131"/>
      <c r="R32" s="131"/>
      <c r="S32" s="131"/>
      <c r="T32" s="131"/>
      <c r="U32" s="131"/>
      <c r="V32" s="131"/>
      <c r="W32" s="131"/>
    </row>
    <row r="33" s="1" customFormat="1" ht="52.5" customHeight="1" outlineLevel="1" spans="1:23">
      <c r="A33" s="126" t="s">
        <v>363</v>
      </c>
      <c r="B33" s="126" t="s">
        <v>389</v>
      </c>
      <c r="C33" s="126" t="s">
        <v>388</v>
      </c>
      <c r="D33" s="126" t="s">
        <v>72</v>
      </c>
      <c r="E33" s="126" t="s">
        <v>104</v>
      </c>
      <c r="F33" s="126" t="s">
        <v>105</v>
      </c>
      <c r="G33" s="126" t="s">
        <v>365</v>
      </c>
      <c r="H33" s="126" t="s">
        <v>366</v>
      </c>
      <c r="I33" s="131">
        <v>2000</v>
      </c>
      <c r="J33" s="131">
        <v>2000</v>
      </c>
      <c r="K33" s="131">
        <v>2000</v>
      </c>
      <c r="L33" s="131"/>
      <c r="M33" s="131"/>
      <c r="N33" s="126"/>
      <c r="O33" s="126"/>
      <c r="P33" s="126"/>
      <c r="Q33" s="131"/>
      <c r="R33" s="131"/>
      <c r="S33" s="131"/>
      <c r="T33" s="131"/>
      <c r="U33" s="131"/>
      <c r="V33" s="131"/>
      <c r="W33" s="131"/>
    </row>
    <row r="34" s="1" customFormat="1" ht="52.5" customHeight="1" outlineLevel="1" spans="1:23">
      <c r="A34" s="126" t="s">
        <v>363</v>
      </c>
      <c r="B34" s="126" t="s">
        <v>389</v>
      </c>
      <c r="C34" s="126" t="s">
        <v>388</v>
      </c>
      <c r="D34" s="126" t="s">
        <v>72</v>
      </c>
      <c r="E34" s="126" t="s">
        <v>104</v>
      </c>
      <c r="F34" s="126" t="s">
        <v>105</v>
      </c>
      <c r="G34" s="126" t="s">
        <v>318</v>
      </c>
      <c r="H34" s="126" t="s">
        <v>319</v>
      </c>
      <c r="I34" s="131">
        <v>6000</v>
      </c>
      <c r="J34" s="131">
        <v>6000</v>
      </c>
      <c r="K34" s="131">
        <v>6000</v>
      </c>
      <c r="L34" s="131"/>
      <c r="M34" s="131"/>
      <c r="N34" s="126"/>
      <c r="O34" s="126"/>
      <c r="P34" s="126"/>
      <c r="Q34" s="131"/>
      <c r="R34" s="131"/>
      <c r="S34" s="131"/>
      <c r="T34" s="131"/>
      <c r="U34" s="131"/>
      <c r="V34" s="131"/>
      <c r="W34" s="131"/>
    </row>
    <row r="35" s="1" customFormat="1" ht="52.5" customHeight="1" spans="1:23">
      <c r="A35" s="126"/>
      <c r="B35" s="126"/>
      <c r="C35" s="126" t="s">
        <v>390</v>
      </c>
      <c r="D35" s="126"/>
      <c r="E35" s="126"/>
      <c r="F35" s="126"/>
      <c r="G35" s="126"/>
      <c r="H35" s="126"/>
      <c r="I35" s="131">
        <v>8000</v>
      </c>
      <c r="J35" s="131">
        <v>8000</v>
      </c>
      <c r="K35" s="131">
        <v>8000</v>
      </c>
      <c r="L35" s="131"/>
      <c r="M35" s="131"/>
      <c r="N35" s="126"/>
      <c r="O35" s="126"/>
      <c r="P35" s="126"/>
      <c r="Q35" s="131"/>
      <c r="R35" s="131"/>
      <c r="S35" s="131"/>
      <c r="T35" s="131"/>
      <c r="U35" s="131"/>
      <c r="V35" s="131"/>
      <c r="W35" s="131"/>
    </row>
    <row r="36" s="1" customFormat="1" ht="52.5" customHeight="1" outlineLevel="1" spans="1:23">
      <c r="A36" s="126" t="s">
        <v>363</v>
      </c>
      <c r="B36" s="126" t="s">
        <v>391</v>
      </c>
      <c r="C36" s="126" t="s">
        <v>390</v>
      </c>
      <c r="D36" s="126" t="s">
        <v>72</v>
      </c>
      <c r="E36" s="126" t="s">
        <v>104</v>
      </c>
      <c r="F36" s="126" t="s">
        <v>105</v>
      </c>
      <c r="G36" s="126" t="s">
        <v>365</v>
      </c>
      <c r="H36" s="126" t="s">
        <v>366</v>
      </c>
      <c r="I36" s="131">
        <v>4000</v>
      </c>
      <c r="J36" s="131">
        <v>4000</v>
      </c>
      <c r="K36" s="131">
        <v>4000</v>
      </c>
      <c r="L36" s="131"/>
      <c r="M36" s="131"/>
      <c r="N36" s="126"/>
      <c r="O36" s="126"/>
      <c r="P36" s="126"/>
      <c r="Q36" s="131"/>
      <c r="R36" s="131"/>
      <c r="S36" s="131"/>
      <c r="T36" s="131"/>
      <c r="U36" s="131"/>
      <c r="V36" s="131"/>
      <c r="W36" s="131"/>
    </row>
    <row r="37" s="1" customFormat="1" ht="52.5" customHeight="1" outlineLevel="1" spans="1:23">
      <c r="A37" s="126" t="s">
        <v>363</v>
      </c>
      <c r="B37" s="126" t="s">
        <v>391</v>
      </c>
      <c r="C37" s="126" t="s">
        <v>390</v>
      </c>
      <c r="D37" s="126" t="s">
        <v>72</v>
      </c>
      <c r="E37" s="126" t="s">
        <v>104</v>
      </c>
      <c r="F37" s="126" t="s">
        <v>105</v>
      </c>
      <c r="G37" s="126" t="s">
        <v>318</v>
      </c>
      <c r="H37" s="126" t="s">
        <v>319</v>
      </c>
      <c r="I37" s="131">
        <v>4000</v>
      </c>
      <c r="J37" s="131">
        <v>4000</v>
      </c>
      <c r="K37" s="131">
        <v>4000</v>
      </c>
      <c r="L37" s="131"/>
      <c r="M37" s="131"/>
      <c r="N37" s="126"/>
      <c r="O37" s="126"/>
      <c r="P37" s="126"/>
      <c r="Q37" s="131"/>
      <c r="R37" s="131"/>
      <c r="S37" s="131"/>
      <c r="T37" s="131"/>
      <c r="U37" s="131"/>
      <c r="V37" s="131"/>
      <c r="W37" s="131"/>
    </row>
    <row r="38" s="1" customFormat="1" ht="52.5" customHeight="1" spans="1:23">
      <c r="A38" s="126"/>
      <c r="B38" s="126"/>
      <c r="C38" s="126" t="s">
        <v>392</v>
      </c>
      <c r="D38" s="126"/>
      <c r="E38" s="126"/>
      <c r="F38" s="126"/>
      <c r="G38" s="126"/>
      <c r="H38" s="126"/>
      <c r="I38" s="131">
        <v>420000</v>
      </c>
      <c r="J38" s="131">
        <v>420000</v>
      </c>
      <c r="K38" s="131">
        <v>420000</v>
      </c>
      <c r="L38" s="131"/>
      <c r="M38" s="131"/>
      <c r="N38" s="126"/>
      <c r="O38" s="126"/>
      <c r="P38" s="126"/>
      <c r="Q38" s="131"/>
      <c r="R38" s="131"/>
      <c r="S38" s="131"/>
      <c r="T38" s="131"/>
      <c r="U38" s="131"/>
      <c r="V38" s="131"/>
      <c r="W38" s="131"/>
    </row>
    <row r="39" s="1" customFormat="1" ht="52.5" customHeight="1" outlineLevel="1" spans="1:23">
      <c r="A39" s="126" t="s">
        <v>393</v>
      </c>
      <c r="B39" s="126" t="s">
        <v>394</v>
      </c>
      <c r="C39" s="126" t="s">
        <v>392</v>
      </c>
      <c r="D39" s="126" t="s">
        <v>72</v>
      </c>
      <c r="E39" s="126" t="s">
        <v>104</v>
      </c>
      <c r="F39" s="126" t="s">
        <v>105</v>
      </c>
      <c r="G39" s="126" t="s">
        <v>341</v>
      </c>
      <c r="H39" s="126" t="s">
        <v>342</v>
      </c>
      <c r="I39" s="131">
        <v>420000</v>
      </c>
      <c r="J39" s="131">
        <v>420000</v>
      </c>
      <c r="K39" s="131">
        <v>420000</v>
      </c>
      <c r="L39" s="131"/>
      <c r="M39" s="131"/>
      <c r="N39" s="126"/>
      <c r="O39" s="126"/>
      <c r="P39" s="126"/>
      <c r="Q39" s="131"/>
      <c r="R39" s="131"/>
      <c r="S39" s="131"/>
      <c r="T39" s="131"/>
      <c r="U39" s="131"/>
      <c r="V39" s="131"/>
      <c r="W39" s="131"/>
    </row>
    <row r="40" s="1" customFormat="1" ht="52.5" customHeight="1" spans="1:23">
      <c r="A40" s="126"/>
      <c r="B40" s="126"/>
      <c r="C40" s="126" t="s">
        <v>395</v>
      </c>
      <c r="D40" s="126"/>
      <c r="E40" s="126"/>
      <c r="F40" s="126"/>
      <c r="G40" s="126"/>
      <c r="H40" s="126"/>
      <c r="I40" s="131">
        <v>1255200</v>
      </c>
      <c r="J40" s="131">
        <v>1255200</v>
      </c>
      <c r="K40" s="131">
        <v>1255200</v>
      </c>
      <c r="L40" s="131"/>
      <c r="M40" s="131"/>
      <c r="N40" s="126"/>
      <c r="O40" s="126"/>
      <c r="P40" s="126"/>
      <c r="Q40" s="131"/>
      <c r="R40" s="131"/>
      <c r="S40" s="131"/>
      <c r="T40" s="131"/>
      <c r="U40" s="131"/>
      <c r="V40" s="131"/>
      <c r="W40" s="131"/>
    </row>
    <row r="41" s="1" customFormat="1" ht="52.5" customHeight="1" outlineLevel="1" spans="1:23">
      <c r="A41" s="126" t="s">
        <v>393</v>
      </c>
      <c r="B41" s="126" t="s">
        <v>396</v>
      </c>
      <c r="C41" s="126" t="s">
        <v>395</v>
      </c>
      <c r="D41" s="126" t="s">
        <v>72</v>
      </c>
      <c r="E41" s="126" t="s">
        <v>104</v>
      </c>
      <c r="F41" s="126" t="s">
        <v>105</v>
      </c>
      <c r="G41" s="126" t="s">
        <v>341</v>
      </c>
      <c r="H41" s="126" t="s">
        <v>342</v>
      </c>
      <c r="I41" s="131">
        <v>67200</v>
      </c>
      <c r="J41" s="131">
        <v>67200</v>
      </c>
      <c r="K41" s="131">
        <v>67200</v>
      </c>
      <c r="L41" s="131"/>
      <c r="M41" s="131"/>
      <c r="N41" s="126"/>
      <c r="O41" s="126"/>
      <c r="P41" s="126"/>
      <c r="Q41" s="131"/>
      <c r="R41" s="131"/>
      <c r="S41" s="131"/>
      <c r="T41" s="131"/>
      <c r="U41" s="131"/>
      <c r="V41" s="131"/>
      <c r="W41" s="131"/>
    </row>
    <row r="42" s="1" customFormat="1" ht="52.5" customHeight="1" outlineLevel="1" spans="1:23">
      <c r="A42" s="126" t="s">
        <v>393</v>
      </c>
      <c r="B42" s="126" t="s">
        <v>396</v>
      </c>
      <c r="C42" s="126" t="s">
        <v>395</v>
      </c>
      <c r="D42" s="126" t="s">
        <v>72</v>
      </c>
      <c r="E42" s="126" t="s">
        <v>104</v>
      </c>
      <c r="F42" s="126" t="s">
        <v>105</v>
      </c>
      <c r="G42" s="126" t="s">
        <v>341</v>
      </c>
      <c r="H42" s="126" t="s">
        <v>342</v>
      </c>
      <c r="I42" s="131">
        <v>408000</v>
      </c>
      <c r="J42" s="131">
        <v>408000</v>
      </c>
      <c r="K42" s="131">
        <v>408000</v>
      </c>
      <c r="L42" s="131"/>
      <c r="M42" s="131"/>
      <c r="N42" s="126"/>
      <c r="O42" s="126"/>
      <c r="P42" s="126"/>
      <c r="Q42" s="131"/>
      <c r="R42" s="131"/>
      <c r="S42" s="131"/>
      <c r="T42" s="131"/>
      <c r="U42" s="131"/>
      <c r="V42" s="131"/>
      <c r="W42" s="131"/>
    </row>
    <row r="43" s="1" customFormat="1" ht="52.5" customHeight="1" outlineLevel="1" spans="1:23">
      <c r="A43" s="126" t="s">
        <v>393</v>
      </c>
      <c r="B43" s="126" t="s">
        <v>396</v>
      </c>
      <c r="C43" s="126" t="s">
        <v>395</v>
      </c>
      <c r="D43" s="126" t="s">
        <v>72</v>
      </c>
      <c r="E43" s="126" t="s">
        <v>104</v>
      </c>
      <c r="F43" s="126" t="s">
        <v>105</v>
      </c>
      <c r="G43" s="126" t="s">
        <v>341</v>
      </c>
      <c r="H43" s="126" t="s">
        <v>342</v>
      </c>
      <c r="I43" s="131">
        <v>98400</v>
      </c>
      <c r="J43" s="131">
        <v>98400</v>
      </c>
      <c r="K43" s="131">
        <v>98400</v>
      </c>
      <c r="L43" s="131"/>
      <c r="M43" s="131"/>
      <c r="N43" s="126"/>
      <c r="O43" s="126"/>
      <c r="P43" s="126"/>
      <c r="Q43" s="131"/>
      <c r="R43" s="131"/>
      <c r="S43" s="131"/>
      <c r="T43" s="131"/>
      <c r="U43" s="131"/>
      <c r="V43" s="131"/>
      <c r="W43" s="131"/>
    </row>
    <row r="44" s="1" customFormat="1" ht="52.5" customHeight="1" outlineLevel="1" spans="1:23">
      <c r="A44" s="126" t="s">
        <v>393</v>
      </c>
      <c r="B44" s="126" t="s">
        <v>396</v>
      </c>
      <c r="C44" s="126" t="s">
        <v>395</v>
      </c>
      <c r="D44" s="126" t="s">
        <v>72</v>
      </c>
      <c r="E44" s="126" t="s">
        <v>104</v>
      </c>
      <c r="F44" s="126" t="s">
        <v>105</v>
      </c>
      <c r="G44" s="126" t="s">
        <v>341</v>
      </c>
      <c r="H44" s="126" t="s">
        <v>342</v>
      </c>
      <c r="I44" s="131">
        <v>30240</v>
      </c>
      <c r="J44" s="131">
        <v>30240</v>
      </c>
      <c r="K44" s="131">
        <v>30240</v>
      </c>
      <c r="L44" s="131"/>
      <c r="M44" s="131"/>
      <c r="N44" s="126"/>
      <c r="O44" s="126"/>
      <c r="P44" s="126"/>
      <c r="Q44" s="131"/>
      <c r="R44" s="131"/>
      <c r="S44" s="131"/>
      <c r="T44" s="131"/>
      <c r="U44" s="131"/>
      <c r="V44" s="131"/>
      <c r="W44" s="131"/>
    </row>
    <row r="45" s="1" customFormat="1" ht="52.5" customHeight="1" outlineLevel="1" spans="1:23">
      <c r="A45" s="126" t="s">
        <v>393</v>
      </c>
      <c r="B45" s="126" t="s">
        <v>396</v>
      </c>
      <c r="C45" s="126" t="s">
        <v>395</v>
      </c>
      <c r="D45" s="126" t="s">
        <v>72</v>
      </c>
      <c r="E45" s="126" t="s">
        <v>104</v>
      </c>
      <c r="F45" s="126" t="s">
        <v>105</v>
      </c>
      <c r="G45" s="126" t="s">
        <v>341</v>
      </c>
      <c r="H45" s="126" t="s">
        <v>342</v>
      </c>
      <c r="I45" s="131">
        <v>100800</v>
      </c>
      <c r="J45" s="131">
        <v>100800</v>
      </c>
      <c r="K45" s="131">
        <v>100800</v>
      </c>
      <c r="L45" s="131"/>
      <c r="M45" s="131"/>
      <c r="N45" s="126"/>
      <c r="O45" s="126"/>
      <c r="P45" s="126"/>
      <c r="Q45" s="131"/>
      <c r="R45" s="131"/>
      <c r="S45" s="131"/>
      <c r="T45" s="131"/>
      <c r="U45" s="131"/>
      <c r="V45" s="131"/>
      <c r="W45" s="131"/>
    </row>
    <row r="46" s="1" customFormat="1" ht="52.5" customHeight="1" outlineLevel="1" spans="1:23">
      <c r="A46" s="126" t="s">
        <v>393</v>
      </c>
      <c r="B46" s="126" t="s">
        <v>396</v>
      </c>
      <c r="C46" s="126" t="s">
        <v>395</v>
      </c>
      <c r="D46" s="126" t="s">
        <v>72</v>
      </c>
      <c r="E46" s="126" t="s">
        <v>104</v>
      </c>
      <c r="F46" s="126" t="s">
        <v>105</v>
      </c>
      <c r="G46" s="126" t="s">
        <v>341</v>
      </c>
      <c r="H46" s="126" t="s">
        <v>342</v>
      </c>
      <c r="I46" s="131">
        <v>33600</v>
      </c>
      <c r="J46" s="131">
        <v>33600</v>
      </c>
      <c r="K46" s="131">
        <v>33600</v>
      </c>
      <c r="L46" s="131"/>
      <c r="M46" s="131"/>
      <c r="N46" s="126"/>
      <c r="O46" s="126"/>
      <c r="P46" s="126"/>
      <c r="Q46" s="131"/>
      <c r="R46" s="131"/>
      <c r="S46" s="131"/>
      <c r="T46" s="131"/>
      <c r="U46" s="131"/>
      <c r="V46" s="131"/>
      <c r="W46" s="131"/>
    </row>
    <row r="47" s="1" customFormat="1" ht="52.5" customHeight="1" outlineLevel="1" spans="1:23">
      <c r="A47" s="126" t="s">
        <v>393</v>
      </c>
      <c r="B47" s="126" t="s">
        <v>396</v>
      </c>
      <c r="C47" s="126" t="s">
        <v>395</v>
      </c>
      <c r="D47" s="126" t="s">
        <v>72</v>
      </c>
      <c r="E47" s="126" t="s">
        <v>104</v>
      </c>
      <c r="F47" s="126" t="s">
        <v>105</v>
      </c>
      <c r="G47" s="126" t="s">
        <v>341</v>
      </c>
      <c r="H47" s="126" t="s">
        <v>342</v>
      </c>
      <c r="I47" s="131">
        <v>316800</v>
      </c>
      <c r="J47" s="131">
        <v>316800</v>
      </c>
      <c r="K47" s="131">
        <v>316800</v>
      </c>
      <c r="L47" s="131"/>
      <c r="M47" s="131"/>
      <c r="N47" s="126"/>
      <c r="O47" s="126"/>
      <c r="P47" s="126"/>
      <c r="Q47" s="131"/>
      <c r="R47" s="131"/>
      <c r="S47" s="131"/>
      <c r="T47" s="131"/>
      <c r="U47" s="131"/>
      <c r="V47" s="131"/>
      <c r="W47" s="131"/>
    </row>
    <row r="48" s="1" customFormat="1" ht="52.5" customHeight="1" outlineLevel="1" spans="1:23">
      <c r="A48" s="126" t="s">
        <v>393</v>
      </c>
      <c r="B48" s="126" t="s">
        <v>396</v>
      </c>
      <c r="C48" s="126" t="s">
        <v>395</v>
      </c>
      <c r="D48" s="126" t="s">
        <v>72</v>
      </c>
      <c r="E48" s="126" t="s">
        <v>104</v>
      </c>
      <c r="F48" s="126" t="s">
        <v>105</v>
      </c>
      <c r="G48" s="126" t="s">
        <v>341</v>
      </c>
      <c r="H48" s="126" t="s">
        <v>342</v>
      </c>
      <c r="I48" s="131">
        <v>129600</v>
      </c>
      <c r="J48" s="131">
        <v>129600</v>
      </c>
      <c r="K48" s="131">
        <v>129600</v>
      </c>
      <c r="L48" s="131"/>
      <c r="M48" s="131"/>
      <c r="N48" s="126"/>
      <c r="O48" s="126"/>
      <c r="P48" s="126"/>
      <c r="Q48" s="131"/>
      <c r="R48" s="131"/>
      <c r="S48" s="131"/>
      <c r="T48" s="131"/>
      <c r="U48" s="131"/>
      <c r="V48" s="131"/>
      <c r="W48" s="131"/>
    </row>
    <row r="49" s="1" customFormat="1" ht="52.5" customHeight="1" outlineLevel="1" spans="1:23">
      <c r="A49" s="126" t="s">
        <v>393</v>
      </c>
      <c r="B49" s="126" t="s">
        <v>396</v>
      </c>
      <c r="C49" s="126" t="s">
        <v>395</v>
      </c>
      <c r="D49" s="126" t="s">
        <v>72</v>
      </c>
      <c r="E49" s="126" t="s">
        <v>104</v>
      </c>
      <c r="F49" s="126" t="s">
        <v>105</v>
      </c>
      <c r="G49" s="126" t="s">
        <v>341</v>
      </c>
      <c r="H49" s="126" t="s">
        <v>342</v>
      </c>
      <c r="I49" s="131">
        <v>70560</v>
      </c>
      <c r="J49" s="131">
        <v>70560</v>
      </c>
      <c r="K49" s="131">
        <v>70560</v>
      </c>
      <c r="L49" s="131"/>
      <c r="M49" s="131"/>
      <c r="N49" s="126"/>
      <c r="O49" s="126"/>
      <c r="P49" s="126"/>
      <c r="Q49" s="131"/>
      <c r="R49" s="131"/>
      <c r="S49" s="131"/>
      <c r="T49" s="131"/>
      <c r="U49" s="131"/>
      <c r="V49" s="131"/>
      <c r="W49" s="131"/>
    </row>
    <row r="50" s="1" customFormat="1" ht="52.5" customHeight="1" spans="1:23">
      <c r="A50" s="126"/>
      <c r="B50" s="126"/>
      <c r="C50" s="126" t="s">
        <v>397</v>
      </c>
      <c r="D50" s="126"/>
      <c r="E50" s="126"/>
      <c r="F50" s="126"/>
      <c r="G50" s="126"/>
      <c r="H50" s="126"/>
      <c r="I50" s="131">
        <v>201600</v>
      </c>
      <c r="J50" s="131">
        <v>201600</v>
      </c>
      <c r="K50" s="131">
        <v>201600</v>
      </c>
      <c r="L50" s="131"/>
      <c r="M50" s="131"/>
      <c r="N50" s="126"/>
      <c r="O50" s="126"/>
      <c r="P50" s="126"/>
      <c r="Q50" s="131"/>
      <c r="R50" s="131"/>
      <c r="S50" s="131"/>
      <c r="T50" s="131"/>
      <c r="U50" s="131"/>
      <c r="V50" s="131"/>
      <c r="W50" s="131"/>
    </row>
    <row r="51" s="1" customFormat="1" ht="52.5" customHeight="1" outlineLevel="1" spans="1:23">
      <c r="A51" s="126" t="s">
        <v>393</v>
      </c>
      <c r="B51" s="126" t="s">
        <v>398</v>
      </c>
      <c r="C51" s="126" t="s">
        <v>397</v>
      </c>
      <c r="D51" s="126" t="s">
        <v>72</v>
      </c>
      <c r="E51" s="126" t="s">
        <v>104</v>
      </c>
      <c r="F51" s="126" t="s">
        <v>105</v>
      </c>
      <c r="G51" s="126" t="s">
        <v>341</v>
      </c>
      <c r="H51" s="126" t="s">
        <v>342</v>
      </c>
      <c r="I51" s="131">
        <v>201600</v>
      </c>
      <c r="J51" s="131">
        <v>201600</v>
      </c>
      <c r="K51" s="131">
        <v>201600</v>
      </c>
      <c r="L51" s="131"/>
      <c r="M51" s="131"/>
      <c r="N51" s="126"/>
      <c r="O51" s="126"/>
      <c r="P51" s="126"/>
      <c r="Q51" s="131"/>
      <c r="R51" s="131"/>
      <c r="S51" s="131"/>
      <c r="T51" s="131"/>
      <c r="U51" s="131"/>
      <c r="V51" s="131"/>
      <c r="W51" s="131"/>
    </row>
    <row r="52" s="1" customFormat="1" ht="52.5" customHeight="1" spans="1:23">
      <c r="A52" s="126"/>
      <c r="B52" s="126"/>
      <c r="C52" s="126" t="s">
        <v>399</v>
      </c>
      <c r="D52" s="126"/>
      <c r="E52" s="126"/>
      <c r="F52" s="126"/>
      <c r="G52" s="126"/>
      <c r="H52" s="126"/>
      <c r="I52" s="131">
        <v>80000</v>
      </c>
      <c r="J52" s="131">
        <v>80000</v>
      </c>
      <c r="K52" s="131">
        <v>80000</v>
      </c>
      <c r="L52" s="131"/>
      <c r="M52" s="131"/>
      <c r="N52" s="126"/>
      <c r="O52" s="126"/>
      <c r="P52" s="126"/>
      <c r="Q52" s="131"/>
      <c r="R52" s="131"/>
      <c r="S52" s="131"/>
      <c r="T52" s="131"/>
      <c r="U52" s="131"/>
      <c r="V52" s="131"/>
      <c r="W52" s="131"/>
    </row>
    <row r="53" s="1" customFormat="1" ht="52.5" customHeight="1" outlineLevel="1" spans="1:23">
      <c r="A53" s="126" t="s">
        <v>393</v>
      </c>
      <c r="B53" s="126" t="s">
        <v>400</v>
      </c>
      <c r="C53" s="126" t="s">
        <v>399</v>
      </c>
      <c r="D53" s="126" t="s">
        <v>72</v>
      </c>
      <c r="E53" s="126" t="s">
        <v>104</v>
      </c>
      <c r="F53" s="126" t="s">
        <v>105</v>
      </c>
      <c r="G53" s="126" t="s">
        <v>365</v>
      </c>
      <c r="H53" s="126" t="s">
        <v>366</v>
      </c>
      <c r="I53" s="131">
        <v>12000</v>
      </c>
      <c r="J53" s="131">
        <v>12000</v>
      </c>
      <c r="K53" s="131">
        <v>12000</v>
      </c>
      <c r="L53" s="131"/>
      <c r="M53" s="131"/>
      <c r="N53" s="126"/>
      <c r="O53" s="126"/>
      <c r="P53" s="126"/>
      <c r="Q53" s="131"/>
      <c r="R53" s="131"/>
      <c r="S53" s="131"/>
      <c r="T53" s="131"/>
      <c r="U53" s="131"/>
      <c r="V53" s="131"/>
      <c r="W53" s="131"/>
    </row>
    <row r="54" s="1" customFormat="1" ht="52.5" customHeight="1" outlineLevel="1" spans="1:23">
      <c r="A54" s="126" t="s">
        <v>393</v>
      </c>
      <c r="B54" s="126" t="s">
        <v>400</v>
      </c>
      <c r="C54" s="126" t="s">
        <v>399</v>
      </c>
      <c r="D54" s="126" t="s">
        <v>72</v>
      </c>
      <c r="E54" s="126" t="s">
        <v>104</v>
      </c>
      <c r="F54" s="126" t="s">
        <v>105</v>
      </c>
      <c r="G54" s="126" t="s">
        <v>401</v>
      </c>
      <c r="H54" s="126" t="s">
        <v>402</v>
      </c>
      <c r="I54" s="131">
        <v>10000</v>
      </c>
      <c r="J54" s="131">
        <v>10000</v>
      </c>
      <c r="K54" s="131">
        <v>10000</v>
      </c>
      <c r="L54" s="131"/>
      <c r="M54" s="131"/>
      <c r="N54" s="126"/>
      <c r="O54" s="126"/>
      <c r="P54" s="126"/>
      <c r="Q54" s="131"/>
      <c r="R54" s="131"/>
      <c r="S54" s="131"/>
      <c r="T54" s="131"/>
      <c r="U54" s="131"/>
      <c r="V54" s="131"/>
      <c r="W54" s="131"/>
    </row>
    <row r="55" s="1" customFormat="1" ht="52.5" customHeight="1" outlineLevel="1" spans="1:23">
      <c r="A55" s="126" t="s">
        <v>393</v>
      </c>
      <c r="B55" s="126" t="s">
        <v>400</v>
      </c>
      <c r="C55" s="126" t="s">
        <v>399</v>
      </c>
      <c r="D55" s="126" t="s">
        <v>72</v>
      </c>
      <c r="E55" s="126" t="s">
        <v>104</v>
      </c>
      <c r="F55" s="126" t="s">
        <v>105</v>
      </c>
      <c r="G55" s="126" t="s">
        <v>314</v>
      </c>
      <c r="H55" s="126" t="s">
        <v>315</v>
      </c>
      <c r="I55" s="131">
        <v>5000</v>
      </c>
      <c r="J55" s="131">
        <v>5000</v>
      </c>
      <c r="K55" s="131">
        <v>5000</v>
      </c>
      <c r="L55" s="131"/>
      <c r="M55" s="131"/>
      <c r="N55" s="126"/>
      <c r="O55" s="126"/>
      <c r="P55" s="126"/>
      <c r="Q55" s="131"/>
      <c r="R55" s="131"/>
      <c r="S55" s="131"/>
      <c r="T55" s="131"/>
      <c r="U55" s="131"/>
      <c r="V55" s="131"/>
      <c r="W55" s="131"/>
    </row>
    <row r="56" s="1" customFormat="1" ht="52.5" customHeight="1" outlineLevel="1" spans="1:23">
      <c r="A56" s="126" t="s">
        <v>393</v>
      </c>
      <c r="B56" s="126" t="s">
        <v>400</v>
      </c>
      <c r="C56" s="126" t="s">
        <v>399</v>
      </c>
      <c r="D56" s="126" t="s">
        <v>72</v>
      </c>
      <c r="E56" s="126" t="s">
        <v>104</v>
      </c>
      <c r="F56" s="126" t="s">
        <v>105</v>
      </c>
      <c r="G56" s="126" t="s">
        <v>373</v>
      </c>
      <c r="H56" s="126" t="s">
        <v>374</v>
      </c>
      <c r="I56" s="131">
        <v>12000</v>
      </c>
      <c r="J56" s="131">
        <v>12000</v>
      </c>
      <c r="K56" s="131">
        <v>12000</v>
      </c>
      <c r="L56" s="131"/>
      <c r="M56" s="131"/>
      <c r="N56" s="126"/>
      <c r="O56" s="126"/>
      <c r="P56" s="126"/>
      <c r="Q56" s="131"/>
      <c r="R56" s="131"/>
      <c r="S56" s="131"/>
      <c r="T56" s="131"/>
      <c r="U56" s="131"/>
      <c r="V56" s="131"/>
      <c r="W56" s="131"/>
    </row>
    <row r="57" s="1" customFormat="1" ht="52.5" customHeight="1" outlineLevel="1" spans="1:23">
      <c r="A57" s="126" t="s">
        <v>393</v>
      </c>
      <c r="B57" s="126" t="s">
        <v>400</v>
      </c>
      <c r="C57" s="126" t="s">
        <v>399</v>
      </c>
      <c r="D57" s="126" t="s">
        <v>72</v>
      </c>
      <c r="E57" s="126" t="s">
        <v>104</v>
      </c>
      <c r="F57" s="126" t="s">
        <v>105</v>
      </c>
      <c r="G57" s="126" t="s">
        <v>318</v>
      </c>
      <c r="H57" s="126" t="s">
        <v>319</v>
      </c>
      <c r="I57" s="131">
        <v>6000</v>
      </c>
      <c r="J57" s="131">
        <v>6000</v>
      </c>
      <c r="K57" s="131">
        <v>6000</v>
      </c>
      <c r="L57" s="131"/>
      <c r="M57" s="131"/>
      <c r="N57" s="126"/>
      <c r="O57" s="126"/>
      <c r="P57" s="126"/>
      <c r="Q57" s="131"/>
      <c r="R57" s="131"/>
      <c r="S57" s="131"/>
      <c r="T57" s="131"/>
      <c r="U57" s="131"/>
      <c r="V57" s="131"/>
      <c r="W57" s="131"/>
    </row>
    <row r="58" s="1" customFormat="1" ht="52.5" customHeight="1" outlineLevel="1" spans="1:23">
      <c r="A58" s="126" t="s">
        <v>393</v>
      </c>
      <c r="B58" s="126" t="s">
        <v>400</v>
      </c>
      <c r="C58" s="126" t="s">
        <v>399</v>
      </c>
      <c r="D58" s="126" t="s">
        <v>72</v>
      </c>
      <c r="E58" s="126" t="s">
        <v>104</v>
      </c>
      <c r="F58" s="126" t="s">
        <v>105</v>
      </c>
      <c r="G58" s="126" t="s">
        <v>403</v>
      </c>
      <c r="H58" s="126" t="s">
        <v>404</v>
      </c>
      <c r="I58" s="131">
        <v>35000</v>
      </c>
      <c r="J58" s="131">
        <v>35000</v>
      </c>
      <c r="K58" s="131">
        <v>35000</v>
      </c>
      <c r="L58" s="131"/>
      <c r="M58" s="131"/>
      <c r="N58" s="126"/>
      <c r="O58" s="126"/>
      <c r="P58" s="126"/>
      <c r="Q58" s="131"/>
      <c r="R58" s="131"/>
      <c r="S58" s="131"/>
      <c r="T58" s="131"/>
      <c r="U58" s="131"/>
      <c r="V58" s="131"/>
      <c r="W58" s="131"/>
    </row>
    <row r="59" s="1" customFormat="1" ht="52.5" customHeight="1" spans="1:23">
      <c r="A59" s="126"/>
      <c r="B59" s="126"/>
      <c r="C59" s="126" t="s">
        <v>405</v>
      </c>
      <c r="D59" s="126"/>
      <c r="E59" s="126"/>
      <c r="F59" s="126"/>
      <c r="G59" s="126"/>
      <c r="H59" s="126"/>
      <c r="I59" s="131">
        <v>20000</v>
      </c>
      <c r="J59" s="131">
        <v>20000</v>
      </c>
      <c r="K59" s="131">
        <v>20000</v>
      </c>
      <c r="L59" s="131"/>
      <c r="M59" s="131"/>
      <c r="N59" s="126"/>
      <c r="O59" s="126"/>
      <c r="P59" s="126"/>
      <c r="Q59" s="131"/>
      <c r="R59" s="131"/>
      <c r="S59" s="131"/>
      <c r="T59" s="131"/>
      <c r="U59" s="131"/>
      <c r="V59" s="131"/>
      <c r="W59" s="131"/>
    </row>
    <row r="60" s="1" customFormat="1" ht="52.5" customHeight="1" outlineLevel="1" spans="1:23">
      <c r="A60" s="126" t="s">
        <v>363</v>
      </c>
      <c r="B60" s="126" t="s">
        <v>406</v>
      </c>
      <c r="C60" s="126" t="s">
        <v>405</v>
      </c>
      <c r="D60" s="126" t="s">
        <v>72</v>
      </c>
      <c r="E60" s="126" t="s">
        <v>104</v>
      </c>
      <c r="F60" s="126" t="s">
        <v>105</v>
      </c>
      <c r="G60" s="126" t="s">
        <v>373</v>
      </c>
      <c r="H60" s="126" t="s">
        <v>374</v>
      </c>
      <c r="I60" s="131">
        <v>3600</v>
      </c>
      <c r="J60" s="131">
        <v>3600</v>
      </c>
      <c r="K60" s="131">
        <v>3600</v>
      </c>
      <c r="L60" s="131"/>
      <c r="M60" s="131"/>
      <c r="N60" s="126"/>
      <c r="O60" s="126"/>
      <c r="P60" s="126"/>
      <c r="Q60" s="131"/>
      <c r="R60" s="131"/>
      <c r="S60" s="131"/>
      <c r="T60" s="131"/>
      <c r="U60" s="131"/>
      <c r="V60" s="131"/>
      <c r="W60" s="131"/>
    </row>
    <row r="61" s="1" customFormat="1" ht="52.5" customHeight="1" outlineLevel="1" spans="1:23">
      <c r="A61" s="126" t="s">
        <v>363</v>
      </c>
      <c r="B61" s="126" t="s">
        <v>406</v>
      </c>
      <c r="C61" s="126" t="s">
        <v>405</v>
      </c>
      <c r="D61" s="126" t="s">
        <v>72</v>
      </c>
      <c r="E61" s="126" t="s">
        <v>104</v>
      </c>
      <c r="F61" s="126" t="s">
        <v>105</v>
      </c>
      <c r="G61" s="126" t="s">
        <v>318</v>
      </c>
      <c r="H61" s="126" t="s">
        <v>319</v>
      </c>
      <c r="I61" s="131">
        <v>3600</v>
      </c>
      <c r="J61" s="131">
        <v>3600</v>
      </c>
      <c r="K61" s="131">
        <v>3600</v>
      </c>
      <c r="L61" s="131"/>
      <c r="M61" s="131"/>
      <c r="N61" s="126"/>
      <c r="O61" s="126"/>
      <c r="P61" s="126"/>
      <c r="Q61" s="131"/>
      <c r="R61" s="131"/>
      <c r="S61" s="131"/>
      <c r="T61" s="131"/>
      <c r="U61" s="131"/>
      <c r="V61" s="131"/>
      <c r="W61" s="131"/>
    </row>
    <row r="62" s="1" customFormat="1" ht="52.5" customHeight="1" outlineLevel="1" spans="1:23">
      <c r="A62" s="126" t="s">
        <v>363</v>
      </c>
      <c r="B62" s="126" t="s">
        <v>406</v>
      </c>
      <c r="C62" s="126" t="s">
        <v>405</v>
      </c>
      <c r="D62" s="126" t="s">
        <v>72</v>
      </c>
      <c r="E62" s="126" t="s">
        <v>104</v>
      </c>
      <c r="F62" s="126" t="s">
        <v>105</v>
      </c>
      <c r="G62" s="126" t="s">
        <v>403</v>
      </c>
      <c r="H62" s="126" t="s">
        <v>404</v>
      </c>
      <c r="I62" s="131">
        <v>12800</v>
      </c>
      <c r="J62" s="131">
        <v>12800</v>
      </c>
      <c r="K62" s="131">
        <v>12800</v>
      </c>
      <c r="L62" s="131"/>
      <c r="M62" s="131"/>
      <c r="N62" s="126"/>
      <c r="O62" s="126"/>
      <c r="P62" s="126"/>
      <c r="Q62" s="131"/>
      <c r="R62" s="131"/>
      <c r="S62" s="131"/>
      <c r="T62" s="131"/>
      <c r="U62" s="131"/>
      <c r="V62" s="131"/>
      <c r="W62" s="131"/>
    </row>
    <row r="63" s="1" customFormat="1" ht="52.5" customHeight="1" spans="1:23">
      <c r="A63" s="126"/>
      <c r="B63" s="126"/>
      <c r="C63" s="126" t="s">
        <v>407</v>
      </c>
      <c r="D63" s="126"/>
      <c r="E63" s="126"/>
      <c r="F63" s="126"/>
      <c r="G63" s="126"/>
      <c r="H63" s="126"/>
      <c r="I63" s="131">
        <v>60000</v>
      </c>
      <c r="J63" s="131">
        <v>60000</v>
      </c>
      <c r="K63" s="131">
        <v>60000</v>
      </c>
      <c r="L63" s="131"/>
      <c r="M63" s="131"/>
      <c r="N63" s="126"/>
      <c r="O63" s="126"/>
      <c r="P63" s="126"/>
      <c r="Q63" s="131"/>
      <c r="R63" s="131"/>
      <c r="S63" s="131"/>
      <c r="T63" s="131"/>
      <c r="U63" s="131"/>
      <c r="V63" s="131"/>
      <c r="W63" s="131"/>
    </row>
    <row r="64" s="1" customFormat="1" ht="158" customHeight="1" outlineLevel="1" spans="1:23">
      <c r="A64" s="126" t="s">
        <v>363</v>
      </c>
      <c r="B64" s="126" t="s">
        <v>408</v>
      </c>
      <c r="C64" s="126" t="s">
        <v>407</v>
      </c>
      <c r="D64" s="126" t="s">
        <v>72</v>
      </c>
      <c r="E64" s="126" t="s">
        <v>155</v>
      </c>
      <c r="F64" s="126" t="s">
        <v>409</v>
      </c>
      <c r="G64" s="126" t="s">
        <v>365</v>
      </c>
      <c r="H64" s="126" t="s">
        <v>366</v>
      </c>
      <c r="I64" s="131">
        <v>17500</v>
      </c>
      <c r="J64" s="131">
        <v>17500</v>
      </c>
      <c r="K64" s="131">
        <v>17500</v>
      </c>
      <c r="L64" s="131"/>
      <c r="M64" s="131"/>
      <c r="N64" s="126"/>
      <c r="O64" s="126"/>
      <c r="P64" s="126"/>
      <c r="Q64" s="131"/>
      <c r="R64" s="131"/>
      <c r="S64" s="131"/>
      <c r="T64" s="131"/>
      <c r="U64" s="131"/>
      <c r="V64" s="131"/>
      <c r="W64" s="131"/>
    </row>
    <row r="65" s="1" customFormat="1" ht="129" customHeight="1" outlineLevel="1" spans="1:23">
      <c r="A65" s="126" t="s">
        <v>363</v>
      </c>
      <c r="B65" s="126" t="s">
        <v>408</v>
      </c>
      <c r="C65" s="126" t="s">
        <v>407</v>
      </c>
      <c r="D65" s="126" t="s">
        <v>72</v>
      </c>
      <c r="E65" s="126" t="s">
        <v>155</v>
      </c>
      <c r="F65" s="126" t="s">
        <v>409</v>
      </c>
      <c r="G65" s="126" t="s">
        <v>373</v>
      </c>
      <c r="H65" s="126" t="s">
        <v>374</v>
      </c>
      <c r="I65" s="131">
        <v>5000</v>
      </c>
      <c r="J65" s="131">
        <v>5000</v>
      </c>
      <c r="K65" s="131">
        <v>5000</v>
      </c>
      <c r="L65" s="131"/>
      <c r="M65" s="131"/>
      <c r="N65" s="126"/>
      <c r="O65" s="126"/>
      <c r="P65" s="126"/>
      <c r="Q65" s="131"/>
      <c r="R65" s="131"/>
      <c r="S65" s="131"/>
      <c r="T65" s="131"/>
      <c r="U65" s="131"/>
      <c r="V65" s="131"/>
      <c r="W65" s="131"/>
    </row>
    <row r="66" s="1" customFormat="1" ht="120" customHeight="1" outlineLevel="1" spans="1:23">
      <c r="A66" s="126" t="s">
        <v>363</v>
      </c>
      <c r="B66" s="126" t="s">
        <v>408</v>
      </c>
      <c r="C66" s="126" t="s">
        <v>407</v>
      </c>
      <c r="D66" s="126" t="s">
        <v>72</v>
      </c>
      <c r="E66" s="126" t="s">
        <v>155</v>
      </c>
      <c r="F66" s="126" t="s">
        <v>409</v>
      </c>
      <c r="G66" s="126" t="s">
        <v>318</v>
      </c>
      <c r="H66" s="126" t="s">
        <v>319</v>
      </c>
      <c r="I66" s="131">
        <v>37500</v>
      </c>
      <c r="J66" s="131">
        <v>37500</v>
      </c>
      <c r="K66" s="131">
        <v>37500</v>
      </c>
      <c r="L66" s="131"/>
      <c r="M66" s="131"/>
      <c r="N66" s="126"/>
      <c r="O66" s="126"/>
      <c r="P66" s="126"/>
      <c r="Q66" s="131"/>
      <c r="R66" s="131"/>
      <c r="S66" s="131"/>
      <c r="T66" s="131"/>
      <c r="U66" s="131"/>
      <c r="V66" s="131"/>
      <c r="W66" s="131"/>
    </row>
    <row r="67" s="1" customFormat="1" ht="52.5" customHeight="1" spans="1:23">
      <c r="A67" s="126"/>
      <c r="B67" s="126"/>
      <c r="C67" s="126" t="s">
        <v>410</v>
      </c>
      <c r="D67" s="126"/>
      <c r="E67" s="126"/>
      <c r="F67" s="126"/>
      <c r="G67" s="126"/>
      <c r="H67" s="126"/>
      <c r="I67" s="131">
        <v>200000</v>
      </c>
      <c r="J67" s="131">
        <v>200000</v>
      </c>
      <c r="K67" s="131">
        <v>200000</v>
      </c>
      <c r="L67" s="131"/>
      <c r="M67" s="131"/>
      <c r="N67" s="126"/>
      <c r="O67" s="126"/>
      <c r="P67" s="126"/>
      <c r="Q67" s="131"/>
      <c r="R67" s="131"/>
      <c r="S67" s="131"/>
      <c r="T67" s="131"/>
      <c r="U67" s="131"/>
      <c r="V67" s="131"/>
      <c r="W67" s="131"/>
    </row>
    <row r="68" s="1" customFormat="1" ht="52.5" customHeight="1" outlineLevel="1" spans="1:23">
      <c r="A68" s="126" t="s">
        <v>393</v>
      </c>
      <c r="B68" s="126" t="s">
        <v>411</v>
      </c>
      <c r="C68" s="126" t="s">
        <v>410</v>
      </c>
      <c r="D68" s="126" t="s">
        <v>72</v>
      </c>
      <c r="E68" s="126" t="s">
        <v>104</v>
      </c>
      <c r="F68" s="126" t="s">
        <v>105</v>
      </c>
      <c r="G68" s="126" t="s">
        <v>365</v>
      </c>
      <c r="H68" s="126" t="s">
        <v>366</v>
      </c>
      <c r="I68" s="131">
        <v>11500</v>
      </c>
      <c r="J68" s="131">
        <v>11500</v>
      </c>
      <c r="K68" s="131">
        <v>11500</v>
      </c>
      <c r="L68" s="131"/>
      <c r="M68" s="131"/>
      <c r="N68" s="126"/>
      <c r="O68" s="126"/>
      <c r="P68" s="126"/>
      <c r="Q68" s="131"/>
      <c r="R68" s="131"/>
      <c r="S68" s="131"/>
      <c r="T68" s="131"/>
      <c r="U68" s="131"/>
      <c r="V68" s="131"/>
      <c r="W68" s="131"/>
    </row>
    <row r="69" s="1" customFormat="1" ht="52.5" customHeight="1" outlineLevel="1" spans="1:23">
      <c r="A69" s="126" t="s">
        <v>393</v>
      </c>
      <c r="B69" s="126" t="s">
        <v>411</v>
      </c>
      <c r="C69" s="126" t="s">
        <v>410</v>
      </c>
      <c r="D69" s="126" t="s">
        <v>72</v>
      </c>
      <c r="E69" s="126" t="s">
        <v>104</v>
      </c>
      <c r="F69" s="126" t="s">
        <v>105</v>
      </c>
      <c r="G69" s="126" t="s">
        <v>365</v>
      </c>
      <c r="H69" s="126" t="s">
        <v>366</v>
      </c>
      <c r="I69" s="131">
        <v>49500</v>
      </c>
      <c r="J69" s="131">
        <v>49500</v>
      </c>
      <c r="K69" s="131">
        <v>49500</v>
      </c>
      <c r="L69" s="131"/>
      <c r="M69" s="131"/>
      <c r="N69" s="126"/>
      <c r="O69" s="126"/>
      <c r="P69" s="126"/>
      <c r="Q69" s="131"/>
      <c r="R69" s="131"/>
      <c r="S69" s="131"/>
      <c r="T69" s="131"/>
      <c r="U69" s="131"/>
      <c r="V69" s="131"/>
      <c r="W69" s="131"/>
    </row>
    <row r="70" s="1" customFormat="1" ht="52.5" customHeight="1" outlineLevel="1" spans="1:23">
      <c r="A70" s="126" t="s">
        <v>393</v>
      </c>
      <c r="B70" s="126" t="s">
        <v>411</v>
      </c>
      <c r="C70" s="126" t="s">
        <v>410</v>
      </c>
      <c r="D70" s="126" t="s">
        <v>72</v>
      </c>
      <c r="E70" s="126" t="s">
        <v>104</v>
      </c>
      <c r="F70" s="126" t="s">
        <v>105</v>
      </c>
      <c r="G70" s="126" t="s">
        <v>308</v>
      </c>
      <c r="H70" s="126" t="s">
        <v>309</v>
      </c>
      <c r="I70" s="131">
        <v>4000</v>
      </c>
      <c r="J70" s="131">
        <v>4000</v>
      </c>
      <c r="K70" s="131">
        <v>4000</v>
      </c>
      <c r="L70" s="131"/>
      <c r="M70" s="131"/>
      <c r="N70" s="126"/>
      <c r="O70" s="126"/>
      <c r="P70" s="126"/>
      <c r="Q70" s="131"/>
      <c r="R70" s="131"/>
      <c r="S70" s="131"/>
      <c r="T70" s="131"/>
      <c r="U70" s="131"/>
      <c r="V70" s="131"/>
      <c r="W70" s="131"/>
    </row>
    <row r="71" s="1" customFormat="1" ht="52.5" customHeight="1" outlineLevel="1" spans="1:23">
      <c r="A71" s="126" t="s">
        <v>393</v>
      </c>
      <c r="B71" s="126" t="s">
        <v>411</v>
      </c>
      <c r="C71" s="126" t="s">
        <v>410</v>
      </c>
      <c r="D71" s="126" t="s">
        <v>72</v>
      </c>
      <c r="E71" s="126" t="s">
        <v>104</v>
      </c>
      <c r="F71" s="126" t="s">
        <v>105</v>
      </c>
      <c r="G71" s="126" t="s">
        <v>401</v>
      </c>
      <c r="H71" s="126" t="s">
        <v>402</v>
      </c>
      <c r="I71" s="131">
        <v>3500</v>
      </c>
      <c r="J71" s="131">
        <v>3500</v>
      </c>
      <c r="K71" s="131">
        <v>3500</v>
      </c>
      <c r="L71" s="131"/>
      <c r="M71" s="131"/>
      <c r="N71" s="126"/>
      <c r="O71" s="126"/>
      <c r="P71" s="126"/>
      <c r="Q71" s="131"/>
      <c r="R71" s="131"/>
      <c r="S71" s="131"/>
      <c r="T71" s="131"/>
      <c r="U71" s="131"/>
      <c r="V71" s="131"/>
      <c r="W71" s="131"/>
    </row>
    <row r="72" s="1" customFormat="1" ht="52.5" customHeight="1" outlineLevel="1" spans="1:23">
      <c r="A72" s="126" t="s">
        <v>393</v>
      </c>
      <c r="B72" s="126" t="s">
        <v>411</v>
      </c>
      <c r="C72" s="126" t="s">
        <v>410</v>
      </c>
      <c r="D72" s="126" t="s">
        <v>72</v>
      </c>
      <c r="E72" s="126" t="s">
        <v>104</v>
      </c>
      <c r="F72" s="126" t="s">
        <v>105</v>
      </c>
      <c r="G72" s="126" t="s">
        <v>318</v>
      </c>
      <c r="H72" s="126" t="s">
        <v>319</v>
      </c>
      <c r="I72" s="131">
        <v>81000</v>
      </c>
      <c r="J72" s="131">
        <v>81000</v>
      </c>
      <c r="K72" s="131">
        <v>81000</v>
      </c>
      <c r="L72" s="131"/>
      <c r="M72" s="131"/>
      <c r="N72" s="126"/>
      <c r="O72" s="126"/>
      <c r="P72" s="126"/>
      <c r="Q72" s="131"/>
      <c r="R72" s="131"/>
      <c r="S72" s="131"/>
      <c r="T72" s="131"/>
      <c r="U72" s="131"/>
      <c r="V72" s="131"/>
      <c r="W72" s="131"/>
    </row>
    <row r="73" s="1" customFormat="1" ht="52.5" customHeight="1" outlineLevel="1" spans="1:23">
      <c r="A73" s="126" t="s">
        <v>393</v>
      </c>
      <c r="B73" s="126" t="s">
        <v>411</v>
      </c>
      <c r="C73" s="126" t="s">
        <v>410</v>
      </c>
      <c r="D73" s="126" t="s">
        <v>72</v>
      </c>
      <c r="E73" s="126" t="s">
        <v>104</v>
      </c>
      <c r="F73" s="126" t="s">
        <v>105</v>
      </c>
      <c r="G73" s="126" t="s">
        <v>403</v>
      </c>
      <c r="H73" s="126" t="s">
        <v>404</v>
      </c>
      <c r="I73" s="131">
        <v>50500</v>
      </c>
      <c r="J73" s="131">
        <v>50500</v>
      </c>
      <c r="K73" s="131">
        <v>50500</v>
      </c>
      <c r="L73" s="131"/>
      <c r="M73" s="131"/>
      <c r="N73" s="126"/>
      <c r="O73" s="126"/>
      <c r="P73" s="126"/>
      <c r="Q73" s="131"/>
      <c r="R73" s="131"/>
      <c r="S73" s="131"/>
      <c r="T73" s="131"/>
      <c r="U73" s="131"/>
      <c r="V73" s="131"/>
      <c r="W73" s="131"/>
    </row>
    <row r="74" s="1" customFormat="1" ht="52.5" customHeight="1" spans="1:23">
      <c r="A74" s="126"/>
      <c r="B74" s="126"/>
      <c r="C74" s="126" t="s">
        <v>412</v>
      </c>
      <c r="D74" s="126"/>
      <c r="E74" s="126"/>
      <c r="F74" s="126"/>
      <c r="G74" s="126"/>
      <c r="H74" s="126"/>
      <c r="I74" s="131">
        <v>90000</v>
      </c>
      <c r="J74" s="131">
        <v>90000</v>
      </c>
      <c r="K74" s="131">
        <v>90000</v>
      </c>
      <c r="L74" s="131"/>
      <c r="M74" s="131"/>
      <c r="N74" s="126"/>
      <c r="O74" s="126"/>
      <c r="P74" s="126"/>
      <c r="Q74" s="131"/>
      <c r="R74" s="131"/>
      <c r="S74" s="131"/>
      <c r="T74" s="131"/>
      <c r="U74" s="131"/>
      <c r="V74" s="131"/>
      <c r="W74" s="131"/>
    </row>
    <row r="75" s="1" customFormat="1" ht="52.5" customHeight="1" outlineLevel="1" spans="1:23">
      <c r="A75" s="126" t="s">
        <v>393</v>
      </c>
      <c r="B75" s="126" t="s">
        <v>413</v>
      </c>
      <c r="C75" s="126" t="s">
        <v>412</v>
      </c>
      <c r="D75" s="126" t="s">
        <v>72</v>
      </c>
      <c r="E75" s="126" t="s">
        <v>104</v>
      </c>
      <c r="F75" s="126" t="s">
        <v>105</v>
      </c>
      <c r="G75" s="126" t="s">
        <v>365</v>
      </c>
      <c r="H75" s="126" t="s">
        <v>366</v>
      </c>
      <c r="I75" s="131">
        <v>6000</v>
      </c>
      <c r="J75" s="131">
        <v>6000</v>
      </c>
      <c r="K75" s="131">
        <v>6000</v>
      </c>
      <c r="L75" s="131"/>
      <c r="M75" s="131"/>
      <c r="N75" s="126"/>
      <c r="O75" s="126"/>
      <c r="P75" s="126"/>
      <c r="Q75" s="131"/>
      <c r="R75" s="131"/>
      <c r="S75" s="131"/>
      <c r="T75" s="131"/>
      <c r="U75" s="131"/>
      <c r="V75" s="131"/>
      <c r="W75" s="131"/>
    </row>
    <row r="76" s="1" customFormat="1" ht="52.5" customHeight="1" outlineLevel="1" spans="1:23">
      <c r="A76" s="126" t="s">
        <v>393</v>
      </c>
      <c r="B76" s="126" t="s">
        <v>413</v>
      </c>
      <c r="C76" s="126" t="s">
        <v>412</v>
      </c>
      <c r="D76" s="126" t="s">
        <v>72</v>
      </c>
      <c r="E76" s="126" t="s">
        <v>104</v>
      </c>
      <c r="F76" s="126" t="s">
        <v>105</v>
      </c>
      <c r="G76" s="126" t="s">
        <v>318</v>
      </c>
      <c r="H76" s="126" t="s">
        <v>319</v>
      </c>
      <c r="I76" s="131">
        <v>63000</v>
      </c>
      <c r="J76" s="131">
        <v>63000</v>
      </c>
      <c r="K76" s="131">
        <v>63000</v>
      </c>
      <c r="L76" s="131"/>
      <c r="M76" s="131"/>
      <c r="N76" s="126"/>
      <c r="O76" s="126"/>
      <c r="P76" s="126"/>
      <c r="Q76" s="131"/>
      <c r="R76" s="131"/>
      <c r="S76" s="131"/>
      <c r="T76" s="131"/>
      <c r="U76" s="131"/>
      <c r="V76" s="131"/>
      <c r="W76" s="131"/>
    </row>
    <row r="77" s="1" customFormat="1" ht="52.5" customHeight="1" outlineLevel="1" spans="1:23">
      <c r="A77" s="126" t="s">
        <v>393</v>
      </c>
      <c r="B77" s="126" t="s">
        <v>413</v>
      </c>
      <c r="C77" s="126" t="s">
        <v>412</v>
      </c>
      <c r="D77" s="126" t="s">
        <v>72</v>
      </c>
      <c r="E77" s="126" t="s">
        <v>104</v>
      </c>
      <c r="F77" s="126" t="s">
        <v>105</v>
      </c>
      <c r="G77" s="126" t="s">
        <v>403</v>
      </c>
      <c r="H77" s="126" t="s">
        <v>404</v>
      </c>
      <c r="I77" s="131">
        <v>21000</v>
      </c>
      <c r="J77" s="131">
        <v>21000</v>
      </c>
      <c r="K77" s="131">
        <v>21000</v>
      </c>
      <c r="L77" s="131"/>
      <c r="M77" s="131"/>
      <c r="N77" s="126"/>
      <c r="O77" s="126"/>
      <c r="P77" s="126"/>
      <c r="Q77" s="131"/>
      <c r="R77" s="131"/>
      <c r="S77" s="131"/>
      <c r="T77" s="131"/>
      <c r="U77" s="131"/>
      <c r="V77" s="131"/>
      <c r="W77" s="131"/>
    </row>
    <row r="78" s="1" customFormat="1" ht="52.5" customHeight="1" spans="1:23">
      <c r="A78" s="126"/>
      <c r="B78" s="126"/>
      <c r="C78" s="126" t="s">
        <v>414</v>
      </c>
      <c r="D78" s="126"/>
      <c r="E78" s="126"/>
      <c r="F78" s="126"/>
      <c r="G78" s="126"/>
      <c r="H78" s="126"/>
      <c r="I78" s="131">
        <v>504000</v>
      </c>
      <c r="J78" s="131">
        <v>504000</v>
      </c>
      <c r="K78" s="131">
        <v>504000</v>
      </c>
      <c r="L78" s="131"/>
      <c r="M78" s="131"/>
      <c r="N78" s="126"/>
      <c r="O78" s="126"/>
      <c r="P78" s="126"/>
      <c r="Q78" s="131"/>
      <c r="R78" s="131"/>
      <c r="S78" s="131"/>
      <c r="T78" s="131"/>
      <c r="U78" s="131"/>
      <c r="V78" s="131"/>
      <c r="W78" s="131"/>
    </row>
    <row r="79" s="1" customFormat="1" ht="52.5" customHeight="1" outlineLevel="1" spans="1:23">
      <c r="A79" s="126" t="s">
        <v>393</v>
      </c>
      <c r="B79" s="126" t="s">
        <v>415</v>
      </c>
      <c r="C79" s="126" t="s">
        <v>414</v>
      </c>
      <c r="D79" s="126" t="s">
        <v>72</v>
      </c>
      <c r="E79" s="126" t="s">
        <v>104</v>
      </c>
      <c r="F79" s="126" t="s">
        <v>105</v>
      </c>
      <c r="G79" s="126" t="s">
        <v>341</v>
      </c>
      <c r="H79" s="126" t="s">
        <v>342</v>
      </c>
      <c r="I79" s="131">
        <v>180000</v>
      </c>
      <c r="J79" s="131">
        <v>180000</v>
      </c>
      <c r="K79" s="131">
        <v>180000</v>
      </c>
      <c r="L79" s="131"/>
      <c r="M79" s="131"/>
      <c r="N79" s="126"/>
      <c r="O79" s="126"/>
      <c r="P79" s="126"/>
      <c r="Q79" s="131"/>
      <c r="R79" s="131"/>
      <c r="S79" s="131"/>
      <c r="T79" s="131"/>
      <c r="U79" s="131"/>
      <c r="V79" s="131"/>
      <c r="W79" s="131"/>
    </row>
    <row r="80" s="1" customFormat="1" ht="52.5" customHeight="1" outlineLevel="1" spans="1:23">
      <c r="A80" s="126" t="s">
        <v>393</v>
      </c>
      <c r="B80" s="126" t="s">
        <v>415</v>
      </c>
      <c r="C80" s="126" t="s">
        <v>414</v>
      </c>
      <c r="D80" s="126" t="s">
        <v>72</v>
      </c>
      <c r="E80" s="126" t="s">
        <v>104</v>
      </c>
      <c r="F80" s="126" t="s">
        <v>105</v>
      </c>
      <c r="G80" s="126" t="s">
        <v>341</v>
      </c>
      <c r="H80" s="126" t="s">
        <v>342</v>
      </c>
      <c r="I80" s="131">
        <v>144000</v>
      </c>
      <c r="J80" s="131">
        <v>144000</v>
      </c>
      <c r="K80" s="131">
        <v>144000</v>
      </c>
      <c r="L80" s="131"/>
      <c r="M80" s="131"/>
      <c r="N80" s="126"/>
      <c r="O80" s="126"/>
      <c r="P80" s="126"/>
      <c r="Q80" s="131"/>
      <c r="R80" s="131"/>
      <c r="S80" s="131"/>
      <c r="T80" s="131"/>
      <c r="U80" s="131"/>
      <c r="V80" s="131"/>
      <c r="W80" s="131"/>
    </row>
    <row r="81" s="1" customFormat="1" ht="52.5" customHeight="1" outlineLevel="1" spans="1:23">
      <c r="A81" s="126" t="s">
        <v>393</v>
      </c>
      <c r="B81" s="126" t="s">
        <v>415</v>
      </c>
      <c r="C81" s="126" t="s">
        <v>414</v>
      </c>
      <c r="D81" s="126" t="s">
        <v>72</v>
      </c>
      <c r="E81" s="126" t="s">
        <v>104</v>
      </c>
      <c r="F81" s="126" t="s">
        <v>105</v>
      </c>
      <c r="G81" s="126" t="s">
        <v>341</v>
      </c>
      <c r="H81" s="126" t="s">
        <v>342</v>
      </c>
      <c r="I81" s="131">
        <v>180000</v>
      </c>
      <c r="J81" s="131">
        <v>180000</v>
      </c>
      <c r="K81" s="131">
        <v>180000</v>
      </c>
      <c r="L81" s="131"/>
      <c r="M81" s="131"/>
      <c r="N81" s="126"/>
      <c r="O81" s="126"/>
      <c r="P81" s="126"/>
      <c r="Q81" s="131"/>
      <c r="R81" s="131"/>
      <c r="S81" s="131"/>
      <c r="T81" s="131"/>
      <c r="U81" s="131"/>
      <c r="V81" s="131"/>
      <c r="W81" s="131"/>
    </row>
    <row r="82" s="1" customFormat="1" ht="52.5" customHeight="1" spans="1:23">
      <c r="A82" s="126"/>
      <c r="B82" s="126"/>
      <c r="C82" s="126" t="s">
        <v>416</v>
      </c>
      <c r="D82" s="126"/>
      <c r="E82" s="126"/>
      <c r="F82" s="126"/>
      <c r="G82" s="126"/>
      <c r="H82" s="126"/>
      <c r="I82" s="131">
        <v>10000</v>
      </c>
      <c r="J82" s="131">
        <v>10000</v>
      </c>
      <c r="K82" s="131">
        <v>10000</v>
      </c>
      <c r="L82" s="131"/>
      <c r="M82" s="131"/>
      <c r="N82" s="126"/>
      <c r="O82" s="126"/>
      <c r="P82" s="126"/>
      <c r="Q82" s="131"/>
      <c r="R82" s="131"/>
      <c r="S82" s="131"/>
      <c r="T82" s="131"/>
      <c r="U82" s="131"/>
      <c r="V82" s="131"/>
      <c r="W82" s="131"/>
    </row>
    <row r="83" s="1" customFormat="1" ht="52.5" customHeight="1" outlineLevel="1" spans="1:23">
      <c r="A83" s="126" t="s">
        <v>363</v>
      </c>
      <c r="B83" s="126" t="s">
        <v>417</v>
      </c>
      <c r="C83" s="126" t="s">
        <v>416</v>
      </c>
      <c r="D83" s="126" t="s">
        <v>72</v>
      </c>
      <c r="E83" s="126" t="s">
        <v>104</v>
      </c>
      <c r="F83" s="126" t="s">
        <v>105</v>
      </c>
      <c r="G83" s="126" t="s">
        <v>382</v>
      </c>
      <c r="H83" s="126" t="s">
        <v>383</v>
      </c>
      <c r="I83" s="131">
        <v>10000</v>
      </c>
      <c r="J83" s="131">
        <v>10000</v>
      </c>
      <c r="K83" s="131">
        <v>10000</v>
      </c>
      <c r="L83" s="131"/>
      <c r="M83" s="131"/>
      <c r="N83" s="126"/>
      <c r="O83" s="126"/>
      <c r="P83" s="126"/>
      <c r="Q83" s="131"/>
      <c r="R83" s="131"/>
      <c r="S83" s="131"/>
      <c r="T83" s="131"/>
      <c r="U83" s="131"/>
      <c r="V83" s="131"/>
      <c r="W83" s="131"/>
    </row>
    <row r="84" s="1" customFormat="1" ht="52.5" customHeight="1" spans="1:23">
      <c r="A84" s="126"/>
      <c r="B84" s="126"/>
      <c r="C84" s="126" t="s">
        <v>418</v>
      </c>
      <c r="D84" s="126"/>
      <c r="E84" s="126"/>
      <c r="F84" s="126"/>
      <c r="G84" s="126"/>
      <c r="H84" s="126"/>
      <c r="I84" s="131">
        <v>5000</v>
      </c>
      <c r="J84" s="131">
        <v>5000</v>
      </c>
      <c r="K84" s="131">
        <v>5000</v>
      </c>
      <c r="L84" s="131"/>
      <c r="M84" s="131"/>
      <c r="N84" s="126"/>
      <c r="O84" s="126"/>
      <c r="P84" s="126"/>
      <c r="Q84" s="131"/>
      <c r="R84" s="131"/>
      <c r="S84" s="131"/>
      <c r="T84" s="131"/>
      <c r="U84" s="131"/>
      <c r="V84" s="131"/>
      <c r="W84" s="131"/>
    </row>
    <row r="85" s="1" customFormat="1" ht="52.5" customHeight="1" outlineLevel="1" spans="1:23">
      <c r="A85" s="126" t="s">
        <v>363</v>
      </c>
      <c r="B85" s="126" t="s">
        <v>419</v>
      </c>
      <c r="C85" s="126" t="s">
        <v>418</v>
      </c>
      <c r="D85" s="126" t="s">
        <v>72</v>
      </c>
      <c r="E85" s="126" t="s">
        <v>104</v>
      </c>
      <c r="F85" s="126" t="s">
        <v>105</v>
      </c>
      <c r="G85" s="126" t="s">
        <v>365</v>
      </c>
      <c r="H85" s="126" t="s">
        <v>366</v>
      </c>
      <c r="I85" s="131">
        <v>5000</v>
      </c>
      <c r="J85" s="131">
        <v>5000</v>
      </c>
      <c r="K85" s="131">
        <v>5000</v>
      </c>
      <c r="L85" s="131"/>
      <c r="M85" s="131"/>
      <c r="N85" s="126"/>
      <c r="O85" s="126"/>
      <c r="P85" s="126"/>
      <c r="Q85" s="131"/>
      <c r="R85" s="131"/>
      <c r="S85" s="131"/>
      <c r="T85" s="131"/>
      <c r="U85" s="131"/>
      <c r="V85" s="131"/>
      <c r="W85" s="131"/>
    </row>
    <row r="86" s="1" customFormat="1" ht="52.5" customHeight="1" spans="1:23">
      <c r="A86" s="126"/>
      <c r="B86" s="126"/>
      <c r="C86" s="126" t="s">
        <v>420</v>
      </c>
      <c r="D86" s="126"/>
      <c r="E86" s="126"/>
      <c r="F86" s="126"/>
      <c r="G86" s="126"/>
      <c r="H86" s="126"/>
      <c r="I86" s="131">
        <v>40000</v>
      </c>
      <c r="J86" s="131">
        <v>40000</v>
      </c>
      <c r="K86" s="131">
        <v>40000</v>
      </c>
      <c r="L86" s="131"/>
      <c r="M86" s="131"/>
      <c r="N86" s="126"/>
      <c r="O86" s="126"/>
      <c r="P86" s="126"/>
      <c r="Q86" s="131"/>
      <c r="R86" s="131"/>
      <c r="S86" s="131"/>
      <c r="T86" s="131"/>
      <c r="U86" s="131"/>
      <c r="V86" s="131"/>
      <c r="W86" s="131"/>
    </row>
    <row r="87" s="1" customFormat="1" ht="52.5" customHeight="1" outlineLevel="1" spans="1:23">
      <c r="A87" s="126" t="s">
        <v>363</v>
      </c>
      <c r="B87" s="126" t="s">
        <v>421</v>
      </c>
      <c r="C87" s="126" t="s">
        <v>420</v>
      </c>
      <c r="D87" s="126" t="s">
        <v>72</v>
      </c>
      <c r="E87" s="126" t="s">
        <v>104</v>
      </c>
      <c r="F87" s="126" t="s">
        <v>105</v>
      </c>
      <c r="G87" s="126" t="s">
        <v>365</v>
      </c>
      <c r="H87" s="126" t="s">
        <v>366</v>
      </c>
      <c r="I87" s="131">
        <v>20000</v>
      </c>
      <c r="J87" s="131">
        <v>20000</v>
      </c>
      <c r="K87" s="131">
        <v>20000</v>
      </c>
      <c r="L87" s="131"/>
      <c r="M87" s="131"/>
      <c r="N87" s="126"/>
      <c r="O87" s="126"/>
      <c r="P87" s="126"/>
      <c r="Q87" s="131"/>
      <c r="R87" s="131"/>
      <c r="S87" s="131"/>
      <c r="T87" s="131"/>
      <c r="U87" s="131"/>
      <c r="V87" s="131"/>
      <c r="W87" s="131"/>
    </row>
    <row r="88" s="1" customFormat="1" ht="52.5" customHeight="1" outlineLevel="1" spans="1:23">
      <c r="A88" s="126" t="s">
        <v>363</v>
      </c>
      <c r="B88" s="126" t="s">
        <v>421</v>
      </c>
      <c r="C88" s="126" t="s">
        <v>420</v>
      </c>
      <c r="D88" s="126" t="s">
        <v>72</v>
      </c>
      <c r="E88" s="126" t="s">
        <v>104</v>
      </c>
      <c r="F88" s="126" t="s">
        <v>105</v>
      </c>
      <c r="G88" s="126" t="s">
        <v>318</v>
      </c>
      <c r="H88" s="126" t="s">
        <v>319</v>
      </c>
      <c r="I88" s="131">
        <v>20000</v>
      </c>
      <c r="J88" s="131">
        <v>20000</v>
      </c>
      <c r="K88" s="131">
        <v>20000</v>
      </c>
      <c r="L88" s="131"/>
      <c r="M88" s="131"/>
      <c r="N88" s="126"/>
      <c r="O88" s="126"/>
      <c r="P88" s="126"/>
      <c r="Q88" s="131"/>
      <c r="R88" s="131"/>
      <c r="S88" s="131"/>
      <c r="T88" s="131"/>
      <c r="U88" s="131"/>
      <c r="V88" s="131"/>
      <c r="W88" s="131"/>
    </row>
    <row r="89" s="1" customFormat="1" ht="52.5" customHeight="1" spans="1:23">
      <c r="A89" s="126"/>
      <c r="B89" s="126"/>
      <c r="C89" s="126" t="s">
        <v>422</v>
      </c>
      <c r="D89" s="126"/>
      <c r="E89" s="126"/>
      <c r="F89" s="126"/>
      <c r="G89" s="126"/>
      <c r="H89" s="126"/>
      <c r="I89" s="131">
        <v>10000</v>
      </c>
      <c r="J89" s="131">
        <v>10000</v>
      </c>
      <c r="K89" s="131">
        <v>10000</v>
      </c>
      <c r="L89" s="131"/>
      <c r="M89" s="131"/>
      <c r="N89" s="126"/>
      <c r="O89" s="126"/>
      <c r="P89" s="126"/>
      <c r="Q89" s="131"/>
      <c r="R89" s="131"/>
      <c r="S89" s="131"/>
      <c r="T89" s="131"/>
      <c r="U89" s="131"/>
      <c r="V89" s="131"/>
      <c r="W89" s="131"/>
    </row>
    <row r="90" s="1" customFormat="1" ht="52.5" customHeight="1" outlineLevel="1" spans="1:23">
      <c r="A90" s="126" t="s">
        <v>363</v>
      </c>
      <c r="B90" s="126" t="s">
        <v>423</v>
      </c>
      <c r="C90" s="126" t="s">
        <v>422</v>
      </c>
      <c r="D90" s="126" t="s">
        <v>72</v>
      </c>
      <c r="E90" s="126" t="s">
        <v>104</v>
      </c>
      <c r="F90" s="126" t="s">
        <v>105</v>
      </c>
      <c r="G90" s="126" t="s">
        <v>373</v>
      </c>
      <c r="H90" s="126" t="s">
        <v>374</v>
      </c>
      <c r="I90" s="131">
        <v>4000</v>
      </c>
      <c r="J90" s="131">
        <v>4000</v>
      </c>
      <c r="K90" s="131">
        <v>4000</v>
      </c>
      <c r="L90" s="131"/>
      <c r="M90" s="131"/>
      <c r="N90" s="126"/>
      <c r="O90" s="126"/>
      <c r="P90" s="126"/>
      <c r="Q90" s="131"/>
      <c r="R90" s="131"/>
      <c r="S90" s="131"/>
      <c r="T90" s="131"/>
      <c r="U90" s="131"/>
      <c r="V90" s="131"/>
      <c r="W90" s="131"/>
    </row>
    <row r="91" s="1" customFormat="1" ht="52.5" customHeight="1" outlineLevel="1" spans="1:23">
      <c r="A91" s="126" t="s">
        <v>363</v>
      </c>
      <c r="B91" s="126" t="s">
        <v>423</v>
      </c>
      <c r="C91" s="126" t="s">
        <v>422</v>
      </c>
      <c r="D91" s="126" t="s">
        <v>72</v>
      </c>
      <c r="E91" s="126" t="s">
        <v>104</v>
      </c>
      <c r="F91" s="126" t="s">
        <v>105</v>
      </c>
      <c r="G91" s="126" t="s">
        <v>318</v>
      </c>
      <c r="H91" s="126" t="s">
        <v>319</v>
      </c>
      <c r="I91" s="131">
        <v>6000</v>
      </c>
      <c r="J91" s="131">
        <v>6000</v>
      </c>
      <c r="K91" s="131">
        <v>6000</v>
      </c>
      <c r="L91" s="131"/>
      <c r="M91" s="131"/>
      <c r="N91" s="126"/>
      <c r="O91" s="126"/>
      <c r="P91" s="126"/>
      <c r="Q91" s="131"/>
      <c r="R91" s="131"/>
      <c r="S91" s="131"/>
      <c r="T91" s="131"/>
      <c r="U91" s="131"/>
      <c r="V91" s="131"/>
      <c r="W91" s="131"/>
    </row>
    <row r="92" s="1" customFormat="1" ht="52.5" customHeight="1" spans="1:23">
      <c r="A92" s="126"/>
      <c r="B92" s="126"/>
      <c r="C92" s="126" t="s">
        <v>424</v>
      </c>
      <c r="D92" s="126"/>
      <c r="E92" s="126"/>
      <c r="F92" s="126"/>
      <c r="G92" s="126"/>
      <c r="H92" s="126"/>
      <c r="I92" s="131">
        <v>5000</v>
      </c>
      <c r="J92" s="131">
        <v>5000</v>
      </c>
      <c r="K92" s="131">
        <v>5000</v>
      </c>
      <c r="L92" s="131"/>
      <c r="M92" s="131"/>
      <c r="N92" s="126"/>
      <c r="O92" s="126"/>
      <c r="P92" s="126"/>
      <c r="Q92" s="131"/>
      <c r="R92" s="131"/>
      <c r="S92" s="131"/>
      <c r="T92" s="131"/>
      <c r="U92" s="131"/>
      <c r="V92" s="131"/>
      <c r="W92" s="131"/>
    </row>
    <row r="93" s="1" customFormat="1" ht="52.5" customHeight="1" outlineLevel="1" spans="1:23">
      <c r="A93" s="126" t="s">
        <v>363</v>
      </c>
      <c r="B93" s="126" t="s">
        <v>425</v>
      </c>
      <c r="C93" s="126" t="s">
        <v>424</v>
      </c>
      <c r="D93" s="126" t="s">
        <v>72</v>
      </c>
      <c r="E93" s="126" t="s">
        <v>104</v>
      </c>
      <c r="F93" s="126" t="s">
        <v>105</v>
      </c>
      <c r="G93" s="126" t="s">
        <v>365</v>
      </c>
      <c r="H93" s="126" t="s">
        <v>366</v>
      </c>
      <c r="I93" s="131">
        <v>5000</v>
      </c>
      <c r="J93" s="131">
        <v>5000</v>
      </c>
      <c r="K93" s="131">
        <v>5000</v>
      </c>
      <c r="L93" s="131"/>
      <c r="M93" s="131"/>
      <c r="N93" s="126"/>
      <c r="O93" s="126"/>
      <c r="P93" s="126"/>
      <c r="Q93" s="131"/>
      <c r="R93" s="131"/>
      <c r="S93" s="131"/>
      <c r="T93" s="131"/>
      <c r="U93" s="131"/>
      <c r="V93" s="131"/>
      <c r="W93" s="131"/>
    </row>
    <row r="94" s="1" customFormat="1" ht="52.5" customHeight="1" spans="1:23">
      <c r="A94" s="126"/>
      <c r="B94" s="126"/>
      <c r="C94" s="126" t="s">
        <v>426</v>
      </c>
      <c r="D94" s="126"/>
      <c r="E94" s="126"/>
      <c r="F94" s="126"/>
      <c r="G94" s="126"/>
      <c r="H94" s="126"/>
      <c r="I94" s="131">
        <v>5000</v>
      </c>
      <c r="J94" s="131">
        <v>5000</v>
      </c>
      <c r="K94" s="131">
        <v>5000</v>
      </c>
      <c r="L94" s="131"/>
      <c r="M94" s="131"/>
      <c r="N94" s="126"/>
      <c r="O94" s="126"/>
      <c r="P94" s="126"/>
      <c r="Q94" s="131"/>
      <c r="R94" s="131"/>
      <c r="S94" s="131"/>
      <c r="T94" s="131"/>
      <c r="U94" s="131"/>
      <c r="V94" s="131"/>
      <c r="W94" s="131"/>
    </row>
    <row r="95" s="1" customFormat="1" ht="52.5" customHeight="1" outlineLevel="1" spans="1:23">
      <c r="A95" s="126" t="s">
        <v>363</v>
      </c>
      <c r="B95" s="126" t="s">
        <v>427</v>
      </c>
      <c r="C95" s="126" t="s">
        <v>426</v>
      </c>
      <c r="D95" s="126" t="s">
        <v>72</v>
      </c>
      <c r="E95" s="126" t="s">
        <v>104</v>
      </c>
      <c r="F95" s="126" t="s">
        <v>105</v>
      </c>
      <c r="G95" s="126" t="s">
        <v>318</v>
      </c>
      <c r="H95" s="126" t="s">
        <v>319</v>
      </c>
      <c r="I95" s="131">
        <v>5000</v>
      </c>
      <c r="J95" s="131">
        <v>5000</v>
      </c>
      <c r="K95" s="131">
        <v>5000</v>
      </c>
      <c r="L95" s="131"/>
      <c r="M95" s="131"/>
      <c r="N95" s="126"/>
      <c r="O95" s="126"/>
      <c r="P95" s="126"/>
      <c r="Q95" s="131"/>
      <c r="R95" s="131"/>
      <c r="S95" s="131"/>
      <c r="T95" s="131"/>
      <c r="U95" s="131"/>
      <c r="V95" s="131"/>
      <c r="W95" s="131"/>
    </row>
    <row r="96" s="1" customFormat="1" ht="52.5" customHeight="1" spans="1:23">
      <c r="A96" s="126"/>
      <c r="B96" s="126"/>
      <c r="C96" s="126" t="s">
        <v>428</v>
      </c>
      <c r="D96" s="126"/>
      <c r="E96" s="126"/>
      <c r="F96" s="126"/>
      <c r="G96" s="126"/>
      <c r="H96" s="126"/>
      <c r="I96" s="131">
        <v>50000</v>
      </c>
      <c r="J96" s="131">
        <v>50000</v>
      </c>
      <c r="K96" s="131">
        <v>50000</v>
      </c>
      <c r="L96" s="131"/>
      <c r="M96" s="131"/>
      <c r="N96" s="126"/>
      <c r="O96" s="126"/>
      <c r="P96" s="126"/>
      <c r="Q96" s="131"/>
      <c r="R96" s="131"/>
      <c r="S96" s="131"/>
      <c r="T96" s="131"/>
      <c r="U96" s="131"/>
      <c r="V96" s="131"/>
      <c r="W96" s="131"/>
    </row>
    <row r="97" s="1" customFormat="1" ht="52.5" customHeight="1" outlineLevel="1" spans="1:23">
      <c r="A97" s="126" t="s">
        <v>363</v>
      </c>
      <c r="B97" s="126" t="s">
        <v>429</v>
      </c>
      <c r="C97" s="126" t="s">
        <v>428</v>
      </c>
      <c r="D97" s="126" t="s">
        <v>72</v>
      </c>
      <c r="E97" s="126" t="s">
        <v>104</v>
      </c>
      <c r="F97" s="126" t="s">
        <v>105</v>
      </c>
      <c r="G97" s="126" t="s">
        <v>373</v>
      </c>
      <c r="H97" s="126" t="s">
        <v>374</v>
      </c>
      <c r="I97" s="131">
        <v>20000</v>
      </c>
      <c r="J97" s="131">
        <v>20000</v>
      </c>
      <c r="K97" s="131">
        <v>20000</v>
      </c>
      <c r="L97" s="131"/>
      <c r="M97" s="131"/>
      <c r="N97" s="126"/>
      <c r="O97" s="126"/>
      <c r="P97" s="126"/>
      <c r="Q97" s="131"/>
      <c r="R97" s="131"/>
      <c r="S97" s="131"/>
      <c r="T97" s="131"/>
      <c r="U97" s="131"/>
      <c r="V97" s="131"/>
      <c r="W97" s="131"/>
    </row>
    <row r="98" s="1" customFormat="1" ht="52.5" customHeight="1" outlineLevel="1" spans="1:23">
      <c r="A98" s="126" t="s">
        <v>363</v>
      </c>
      <c r="B98" s="126" t="s">
        <v>429</v>
      </c>
      <c r="C98" s="126" t="s">
        <v>428</v>
      </c>
      <c r="D98" s="126" t="s">
        <v>72</v>
      </c>
      <c r="E98" s="126" t="s">
        <v>104</v>
      </c>
      <c r="F98" s="126" t="s">
        <v>105</v>
      </c>
      <c r="G98" s="126" t="s">
        <v>318</v>
      </c>
      <c r="H98" s="126" t="s">
        <v>319</v>
      </c>
      <c r="I98" s="131">
        <v>30000</v>
      </c>
      <c r="J98" s="131">
        <v>30000</v>
      </c>
      <c r="K98" s="131">
        <v>30000</v>
      </c>
      <c r="L98" s="131"/>
      <c r="M98" s="131"/>
      <c r="N98" s="126"/>
      <c r="O98" s="126"/>
      <c r="P98" s="126"/>
      <c r="Q98" s="131"/>
      <c r="R98" s="131"/>
      <c r="S98" s="131"/>
      <c r="T98" s="131"/>
      <c r="U98" s="131"/>
      <c r="V98" s="131"/>
      <c r="W98" s="131"/>
    </row>
    <row r="99" s="1" customFormat="1" ht="52.5" customHeight="1" spans="1:23">
      <c r="A99" s="126"/>
      <c r="B99" s="126"/>
      <c r="C99" s="126" t="s">
        <v>430</v>
      </c>
      <c r="D99" s="126"/>
      <c r="E99" s="126"/>
      <c r="F99" s="126"/>
      <c r="G99" s="126"/>
      <c r="H99" s="126"/>
      <c r="I99" s="131">
        <v>100000</v>
      </c>
      <c r="J99" s="131">
        <v>100000</v>
      </c>
      <c r="K99" s="131">
        <v>100000</v>
      </c>
      <c r="L99" s="131"/>
      <c r="M99" s="131"/>
      <c r="N99" s="126"/>
      <c r="O99" s="126"/>
      <c r="P99" s="126"/>
      <c r="Q99" s="131"/>
      <c r="R99" s="131"/>
      <c r="S99" s="131"/>
      <c r="T99" s="131"/>
      <c r="U99" s="131"/>
      <c r="V99" s="131"/>
      <c r="W99" s="131"/>
    </row>
    <row r="100" s="1" customFormat="1" ht="52.5" customHeight="1" outlineLevel="1" spans="1:23">
      <c r="A100" s="126" t="s">
        <v>363</v>
      </c>
      <c r="B100" s="126" t="s">
        <v>431</v>
      </c>
      <c r="C100" s="126" t="s">
        <v>430</v>
      </c>
      <c r="D100" s="126" t="s">
        <v>72</v>
      </c>
      <c r="E100" s="126" t="s">
        <v>104</v>
      </c>
      <c r="F100" s="126" t="s">
        <v>105</v>
      </c>
      <c r="G100" s="126" t="s">
        <v>432</v>
      </c>
      <c r="H100" s="126" t="s">
        <v>433</v>
      </c>
      <c r="I100" s="131">
        <v>100000</v>
      </c>
      <c r="J100" s="131">
        <v>100000</v>
      </c>
      <c r="K100" s="131">
        <v>100000</v>
      </c>
      <c r="L100" s="131"/>
      <c r="M100" s="131"/>
      <c r="N100" s="126"/>
      <c r="O100" s="126"/>
      <c r="P100" s="126"/>
      <c r="Q100" s="131"/>
      <c r="R100" s="131"/>
      <c r="S100" s="131"/>
      <c r="T100" s="131"/>
      <c r="U100" s="131"/>
      <c r="V100" s="131"/>
      <c r="W100" s="131"/>
    </row>
    <row r="101" s="1" customFormat="1" ht="52.5" customHeight="1" spans="1:23">
      <c r="A101" s="126"/>
      <c r="B101" s="126"/>
      <c r="C101" s="126" t="s">
        <v>434</v>
      </c>
      <c r="D101" s="126"/>
      <c r="E101" s="126"/>
      <c r="F101" s="126"/>
      <c r="G101" s="126"/>
      <c r="H101" s="126"/>
      <c r="I101" s="131">
        <v>10000</v>
      </c>
      <c r="J101" s="131">
        <v>10000</v>
      </c>
      <c r="K101" s="131">
        <v>10000</v>
      </c>
      <c r="L101" s="131"/>
      <c r="M101" s="131"/>
      <c r="N101" s="126"/>
      <c r="O101" s="126"/>
      <c r="P101" s="126"/>
      <c r="Q101" s="131"/>
      <c r="R101" s="131"/>
      <c r="S101" s="131"/>
      <c r="T101" s="131"/>
      <c r="U101" s="131"/>
      <c r="V101" s="131"/>
      <c r="W101" s="131"/>
    </row>
    <row r="102" s="1" customFormat="1" ht="52.5" customHeight="1" outlineLevel="1" spans="1:23">
      <c r="A102" s="126" t="s">
        <v>363</v>
      </c>
      <c r="B102" s="126" t="s">
        <v>435</v>
      </c>
      <c r="C102" s="126" t="s">
        <v>434</v>
      </c>
      <c r="D102" s="126" t="s">
        <v>72</v>
      </c>
      <c r="E102" s="126" t="s">
        <v>104</v>
      </c>
      <c r="F102" s="126" t="s">
        <v>105</v>
      </c>
      <c r="G102" s="126" t="s">
        <v>365</v>
      </c>
      <c r="H102" s="126" t="s">
        <v>366</v>
      </c>
      <c r="I102" s="131">
        <v>10000</v>
      </c>
      <c r="J102" s="131">
        <v>10000</v>
      </c>
      <c r="K102" s="131">
        <v>10000</v>
      </c>
      <c r="L102" s="131"/>
      <c r="M102" s="131"/>
      <c r="N102" s="126"/>
      <c r="O102" s="126"/>
      <c r="P102" s="126"/>
      <c r="Q102" s="131"/>
      <c r="R102" s="131"/>
      <c r="S102" s="131"/>
      <c r="T102" s="131"/>
      <c r="U102" s="131"/>
      <c r="V102" s="131"/>
      <c r="W102" s="131"/>
    </row>
    <row r="103" s="1" customFormat="1" ht="52.5" customHeight="1" spans="1:23">
      <c r="A103" s="126"/>
      <c r="B103" s="126"/>
      <c r="C103" s="126" t="s">
        <v>436</v>
      </c>
      <c r="D103" s="126"/>
      <c r="E103" s="126"/>
      <c r="F103" s="126"/>
      <c r="G103" s="126"/>
      <c r="H103" s="126"/>
      <c r="I103" s="131">
        <v>100000</v>
      </c>
      <c r="J103" s="131">
        <v>100000</v>
      </c>
      <c r="K103" s="131">
        <v>100000</v>
      </c>
      <c r="L103" s="131"/>
      <c r="M103" s="131"/>
      <c r="N103" s="126"/>
      <c r="O103" s="126"/>
      <c r="P103" s="126"/>
      <c r="Q103" s="131"/>
      <c r="R103" s="131"/>
      <c r="S103" s="131"/>
      <c r="T103" s="131"/>
      <c r="U103" s="131"/>
      <c r="V103" s="131"/>
      <c r="W103" s="131"/>
    </row>
    <row r="104" s="1" customFormat="1" ht="52.5" customHeight="1" outlineLevel="1" spans="1:23">
      <c r="A104" s="126" t="s">
        <v>363</v>
      </c>
      <c r="B104" s="126" t="s">
        <v>437</v>
      </c>
      <c r="C104" s="126" t="s">
        <v>436</v>
      </c>
      <c r="D104" s="126" t="s">
        <v>72</v>
      </c>
      <c r="E104" s="126" t="s">
        <v>104</v>
      </c>
      <c r="F104" s="126" t="s">
        <v>105</v>
      </c>
      <c r="G104" s="126" t="s">
        <v>382</v>
      </c>
      <c r="H104" s="126" t="s">
        <v>383</v>
      </c>
      <c r="I104" s="131">
        <v>100000</v>
      </c>
      <c r="J104" s="131">
        <v>100000</v>
      </c>
      <c r="K104" s="131">
        <v>100000</v>
      </c>
      <c r="L104" s="131"/>
      <c r="M104" s="131"/>
      <c r="N104" s="126"/>
      <c r="O104" s="126"/>
      <c r="P104" s="126"/>
      <c r="Q104" s="131"/>
      <c r="R104" s="131"/>
      <c r="S104" s="131"/>
      <c r="T104" s="131"/>
      <c r="U104" s="131"/>
      <c r="V104" s="131"/>
      <c r="W104" s="131"/>
    </row>
    <row r="105" s="1" customFormat="1" ht="52.5" customHeight="1" spans="1:23">
      <c r="A105" s="126"/>
      <c r="B105" s="126"/>
      <c r="C105" s="126" t="s">
        <v>438</v>
      </c>
      <c r="D105" s="126"/>
      <c r="E105" s="126"/>
      <c r="F105" s="126"/>
      <c r="G105" s="126"/>
      <c r="H105" s="126"/>
      <c r="I105" s="131">
        <v>10000</v>
      </c>
      <c r="J105" s="131">
        <v>10000</v>
      </c>
      <c r="K105" s="131">
        <v>10000</v>
      </c>
      <c r="L105" s="131"/>
      <c r="M105" s="131"/>
      <c r="N105" s="126"/>
      <c r="O105" s="126"/>
      <c r="P105" s="126"/>
      <c r="Q105" s="131"/>
      <c r="R105" s="131"/>
      <c r="S105" s="131"/>
      <c r="T105" s="131"/>
      <c r="U105" s="131"/>
      <c r="V105" s="131"/>
      <c r="W105" s="131"/>
    </row>
    <row r="106" s="1" customFormat="1" ht="52.5" customHeight="1" outlineLevel="1" spans="1:23">
      <c r="A106" s="126" t="s">
        <v>363</v>
      </c>
      <c r="B106" s="126" t="s">
        <v>439</v>
      </c>
      <c r="C106" s="126" t="s">
        <v>438</v>
      </c>
      <c r="D106" s="126" t="s">
        <v>72</v>
      </c>
      <c r="E106" s="126" t="s">
        <v>104</v>
      </c>
      <c r="F106" s="126" t="s">
        <v>105</v>
      </c>
      <c r="G106" s="126" t="s">
        <v>365</v>
      </c>
      <c r="H106" s="126" t="s">
        <v>366</v>
      </c>
      <c r="I106" s="131">
        <v>5000</v>
      </c>
      <c r="J106" s="131">
        <v>5000</v>
      </c>
      <c r="K106" s="131">
        <v>5000</v>
      </c>
      <c r="L106" s="131"/>
      <c r="M106" s="131"/>
      <c r="N106" s="126"/>
      <c r="O106" s="126"/>
      <c r="P106" s="126"/>
      <c r="Q106" s="131"/>
      <c r="R106" s="131"/>
      <c r="S106" s="131"/>
      <c r="T106" s="131"/>
      <c r="U106" s="131"/>
      <c r="V106" s="131"/>
      <c r="W106" s="131"/>
    </row>
    <row r="107" s="1" customFormat="1" ht="52.5" customHeight="1" outlineLevel="1" spans="1:23">
      <c r="A107" s="126" t="s">
        <v>363</v>
      </c>
      <c r="B107" s="126" t="s">
        <v>439</v>
      </c>
      <c r="C107" s="126" t="s">
        <v>438</v>
      </c>
      <c r="D107" s="126" t="s">
        <v>72</v>
      </c>
      <c r="E107" s="126" t="s">
        <v>104</v>
      </c>
      <c r="F107" s="126" t="s">
        <v>105</v>
      </c>
      <c r="G107" s="126" t="s">
        <v>318</v>
      </c>
      <c r="H107" s="126" t="s">
        <v>319</v>
      </c>
      <c r="I107" s="131">
        <v>5000</v>
      </c>
      <c r="J107" s="131">
        <v>5000</v>
      </c>
      <c r="K107" s="131">
        <v>5000</v>
      </c>
      <c r="L107" s="131"/>
      <c r="M107" s="131"/>
      <c r="N107" s="126"/>
      <c r="O107" s="126"/>
      <c r="P107" s="126"/>
      <c r="Q107" s="131"/>
      <c r="R107" s="131"/>
      <c r="S107" s="131"/>
      <c r="T107" s="131"/>
      <c r="U107" s="131"/>
      <c r="V107" s="131"/>
      <c r="W107" s="131"/>
    </row>
    <row r="108" s="1" customFormat="1" ht="52.5" customHeight="1" spans="1:23">
      <c r="A108" s="126"/>
      <c r="B108" s="126"/>
      <c r="C108" s="126" t="s">
        <v>440</v>
      </c>
      <c r="D108" s="126"/>
      <c r="E108" s="126"/>
      <c r="F108" s="126"/>
      <c r="G108" s="126"/>
      <c r="H108" s="126"/>
      <c r="I108" s="131">
        <v>3000</v>
      </c>
      <c r="J108" s="131">
        <v>3000</v>
      </c>
      <c r="K108" s="131">
        <v>3000</v>
      </c>
      <c r="L108" s="131"/>
      <c r="M108" s="131"/>
      <c r="N108" s="126"/>
      <c r="O108" s="126"/>
      <c r="P108" s="126"/>
      <c r="Q108" s="131"/>
      <c r="R108" s="131"/>
      <c r="S108" s="131"/>
      <c r="T108" s="131"/>
      <c r="U108" s="131"/>
      <c r="V108" s="131"/>
      <c r="W108" s="131"/>
    </row>
    <row r="109" s="1" customFormat="1" ht="52.5" customHeight="1" outlineLevel="1" spans="1:23">
      <c r="A109" s="126" t="s">
        <v>363</v>
      </c>
      <c r="B109" s="126" t="s">
        <v>441</v>
      </c>
      <c r="C109" s="126" t="s">
        <v>440</v>
      </c>
      <c r="D109" s="126" t="s">
        <v>72</v>
      </c>
      <c r="E109" s="126" t="s">
        <v>104</v>
      </c>
      <c r="F109" s="126" t="s">
        <v>105</v>
      </c>
      <c r="G109" s="126" t="s">
        <v>318</v>
      </c>
      <c r="H109" s="126" t="s">
        <v>319</v>
      </c>
      <c r="I109" s="131">
        <v>3000</v>
      </c>
      <c r="J109" s="131">
        <v>3000</v>
      </c>
      <c r="K109" s="131">
        <v>3000</v>
      </c>
      <c r="L109" s="131"/>
      <c r="M109" s="131"/>
      <c r="N109" s="126"/>
      <c r="O109" s="126"/>
      <c r="P109" s="126"/>
      <c r="Q109" s="131"/>
      <c r="R109" s="131"/>
      <c r="S109" s="131"/>
      <c r="T109" s="131"/>
      <c r="U109" s="131"/>
      <c r="V109" s="131"/>
      <c r="W109" s="131"/>
    </row>
    <row r="110" s="1" customFormat="1" ht="52.5" customHeight="1" spans="1:23">
      <c r="A110" s="126"/>
      <c r="B110" s="126"/>
      <c r="C110" s="126" t="s">
        <v>442</v>
      </c>
      <c r="D110" s="126"/>
      <c r="E110" s="126"/>
      <c r="F110" s="126"/>
      <c r="G110" s="126"/>
      <c r="H110" s="126"/>
      <c r="I110" s="131">
        <v>57148.44</v>
      </c>
      <c r="J110" s="131">
        <v>57148.44</v>
      </c>
      <c r="K110" s="131">
        <v>57148.44</v>
      </c>
      <c r="L110" s="131"/>
      <c r="M110" s="131"/>
      <c r="N110" s="126"/>
      <c r="O110" s="126"/>
      <c r="P110" s="126"/>
      <c r="Q110" s="131"/>
      <c r="R110" s="131"/>
      <c r="S110" s="131"/>
      <c r="T110" s="131"/>
      <c r="U110" s="131"/>
      <c r="V110" s="131"/>
      <c r="W110" s="131"/>
    </row>
    <row r="111" s="1" customFormat="1" ht="52.5" customHeight="1" outlineLevel="1" spans="1:23">
      <c r="A111" s="126" t="s">
        <v>393</v>
      </c>
      <c r="B111" s="126" t="s">
        <v>443</v>
      </c>
      <c r="C111" s="126" t="s">
        <v>442</v>
      </c>
      <c r="D111" s="126" t="s">
        <v>72</v>
      </c>
      <c r="E111" s="126" t="s">
        <v>124</v>
      </c>
      <c r="F111" s="126" t="s">
        <v>125</v>
      </c>
      <c r="G111" s="126" t="s">
        <v>341</v>
      </c>
      <c r="H111" s="126" t="s">
        <v>342</v>
      </c>
      <c r="I111" s="131">
        <v>6960</v>
      </c>
      <c r="J111" s="131">
        <v>6960</v>
      </c>
      <c r="K111" s="131">
        <v>6960</v>
      </c>
      <c r="L111" s="131"/>
      <c r="M111" s="131"/>
      <c r="N111" s="126"/>
      <c r="O111" s="126"/>
      <c r="P111" s="126"/>
      <c r="Q111" s="131"/>
      <c r="R111" s="131"/>
      <c r="S111" s="131"/>
      <c r="T111" s="131"/>
      <c r="U111" s="131"/>
      <c r="V111" s="131"/>
      <c r="W111" s="131"/>
    </row>
    <row r="112" s="1" customFormat="1" ht="52.5" customHeight="1" outlineLevel="1" spans="1:23">
      <c r="A112" s="126" t="s">
        <v>393</v>
      </c>
      <c r="B112" s="126" t="s">
        <v>443</v>
      </c>
      <c r="C112" s="126" t="s">
        <v>442</v>
      </c>
      <c r="D112" s="126" t="s">
        <v>72</v>
      </c>
      <c r="E112" s="126" t="s">
        <v>124</v>
      </c>
      <c r="F112" s="126" t="s">
        <v>125</v>
      </c>
      <c r="G112" s="126" t="s">
        <v>341</v>
      </c>
      <c r="H112" s="126" t="s">
        <v>342</v>
      </c>
      <c r="I112" s="131">
        <v>6785.4</v>
      </c>
      <c r="J112" s="131">
        <v>6785.4</v>
      </c>
      <c r="K112" s="131">
        <v>6785.4</v>
      </c>
      <c r="L112" s="131"/>
      <c r="M112" s="131"/>
      <c r="N112" s="126"/>
      <c r="O112" s="126"/>
      <c r="P112" s="126"/>
      <c r="Q112" s="131"/>
      <c r="R112" s="131"/>
      <c r="S112" s="131"/>
      <c r="T112" s="131"/>
      <c r="U112" s="131"/>
      <c r="V112" s="131"/>
      <c r="W112" s="131"/>
    </row>
    <row r="113" s="1" customFormat="1" ht="52.5" customHeight="1" outlineLevel="1" spans="1:23">
      <c r="A113" s="126" t="s">
        <v>393</v>
      </c>
      <c r="B113" s="126" t="s">
        <v>443</v>
      </c>
      <c r="C113" s="126" t="s">
        <v>442</v>
      </c>
      <c r="D113" s="126" t="s">
        <v>72</v>
      </c>
      <c r="E113" s="126" t="s">
        <v>124</v>
      </c>
      <c r="F113" s="126" t="s">
        <v>125</v>
      </c>
      <c r="G113" s="126" t="s">
        <v>341</v>
      </c>
      <c r="H113" s="126" t="s">
        <v>342</v>
      </c>
      <c r="I113" s="131">
        <v>9828</v>
      </c>
      <c r="J113" s="131">
        <v>9828</v>
      </c>
      <c r="K113" s="131">
        <v>9828</v>
      </c>
      <c r="L113" s="131"/>
      <c r="M113" s="131"/>
      <c r="N113" s="126"/>
      <c r="O113" s="126"/>
      <c r="P113" s="126"/>
      <c r="Q113" s="131"/>
      <c r="R113" s="131"/>
      <c r="S113" s="131"/>
      <c r="T113" s="131"/>
      <c r="U113" s="131"/>
      <c r="V113" s="131"/>
      <c r="W113" s="131"/>
    </row>
    <row r="114" s="1" customFormat="1" ht="52.5" customHeight="1" outlineLevel="1" spans="1:23">
      <c r="A114" s="126" t="s">
        <v>393</v>
      </c>
      <c r="B114" s="126" t="s">
        <v>443</v>
      </c>
      <c r="C114" s="126" t="s">
        <v>442</v>
      </c>
      <c r="D114" s="126" t="s">
        <v>72</v>
      </c>
      <c r="E114" s="126" t="s">
        <v>124</v>
      </c>
      <c r="F114" s="126" t="s">
        <v>125</v>
      </c>
      <c r="G114" s="126" t="s">
        <v>341</v>
      </c>
      <c r="H114" s="126" t="s">
        <v>342</v>
      </c>
      <c r="I114" s="131">
        <v>6960</v>
      </c>
      <c r="J114" s="131">
        <v>6960</v>
      </c>
      <c r="K114" s="131">
        <v>6960</v>
      </c>
      <c r="L114" s="131"/>
      <c r="M114" s="131"/>
      <c r="N114" s="126"/>
      <c r="O114" s="126"/>
      <c r="P114" s="126"/>
      <c r="Q114" s="131"/>
      <c r="R114" s="131"/>
      <c r="S114" s="131"/>
      <c r="T114" s="131"/>
      <c r="U114" s="131"/>
      <c r="V114" s="131"/>
      <c r="W114" s="131"/>
    </row>
    <row r="115" s="1" customFormat="1" ht="52.5" customHeight="1" outlineLevel="1" spans="1:23">
      <c r="A115" s="126" t="s">
        <v>393</v>
      </c>
      <c r="B115" s="126" t="s">
        <v>443</v>
      </c>
      <c r="C115" s="126" t="s">
        <v>442</v>
      </c>
      <c r="D115" s="126" t="s">
        <v>72</v>
      </c>
      <c r="E115" s="126" t="s">
        <v>124</v>
      </c>
      <c r="F115" s="126" t="s">
        <v>125</v>
      </c>
      <c r="G115" s="126" t="s">
        <v>341</v>
      </c>
      <c r="H115" s="126" t="s">
        <v>342</v>
      </c>
      <c r="I115" s="131">
        <v>9658.2</v>
      </c>
      <c r="J115" s="131">
        <v>9658.2</v>
      </c>
      <c r="K115" s="131">
        <v>9658.2</v>
      </c>
      <c r="L115" s="131"/>
      <c r="M115" s="131"/>
      <c r="N115" s="126"/>
      <c r="O115" s="126"/>
      <c r="P115" s="126"/>
      <c r="Q115" s="131"/>
      <c r="R115" s="131"/>
      <c r="S115" s="131"/>
      <c r="T115" s="131"/>
      <c r="U115" s="131"/>
      <c r="V115" s="131"/>
      <c r="W115" s="131"/>
    </row>
    <row r="116" s="1" customFormat="1" ht="52.5" customHeight="1" outlineLevel="1" spans="1:23">
      <c r="A116" s="126" t="s">
        <v>393</v>
      </c>
      <c r="B116" s="126" t="s">
        <v>443</v>
      </c>
      <c r="C116" s="126" t="s">
        <v>442</v>
      </c>
      <c r="D116" s="126" t="s">
        <v>72</v>
      </c>
      <c r="E116" s="126" t="s">
        <v>124</v>
      </c>
      <c r="F116" s="126" t="s">
        <v>125</v>
      </c>
      <c r="G116" s="126" t="s">
        <v>341</v>
      </c>
      <c r="H116" s="126" t="s">
        <v>342</v>
      </c>
      <c r="I116" s="131">
        <v>6960</v>
      </c>
      <c r="J116" s="131">
        <v>6960</v>
      </c>
      <c r="K116" s="131">
        <v>6960</v>
      </c>
      <c r="L116" s="131"/>
      <c r="M116" s="131"/>
      <c r="N116" s="126"/>
      <c r="O116" s="126"/>
      <c r="P116" s="126"/>
      <c r="Q116" s="131"/>
      <c r="R116" s="131"/>
      <c r="S116" s="131"/>
      <c r="T116" s="131"/>
      <c r="U116" s="131"/>
      <c r="V116" s="131"/>
      <c r="W116" s="131"/>
    </row>
    <row r="117" s="1" customFormat="1" ht="52.5" customHeight="1" outlineLevel="1" spans="1:23">
      <c r="A117" s="126" t="s">
        <v>393</v>
      </c>
      <c r="B117" s="126" t="s">
        <v>443</v>
      </c>
      <c r="C117" s="126" t="s">
        <v>442</v>
      </c>
      <c r="D117" s="126" t="s">
        <v>72</v>
      </c>
      <c r="E117" s="126" t="s">
        <v>124</v>
      </c>
      <c r="F117" s="126" t="s">
        <v>125</v>
      </c>
      <c r="G117" s="126" t="s">
        <v>341</v>
      </c>
      <c r="H117" s="126" t="s">
        <v>342</v>
      </c>
      <c r="I117" s="131">
        <v>3036.84</v>
      </c>
      <c r="J117" s="131">
        <v>3036.84</v>
      </c>
      <c r="K117" s="131">
        <v>3036.84</v>
      </c>
      <c r="L117" s="131"/>
      <c r="M117" s="131"/>
      <c r="N117" s="126"/>
      <c r="O117" s="126"/>
      <c r="P117" s="126"/>
      <c r="Q117" s="131"/>
      <c r="R117" s="131"/>
      <c r="S117" s="131"/>
      <c r="T117" s="131"/>
      <c r="U117" s="131"/>
      <c r="V117" s="131"/>
      <c r="W117" s="131"/>
    </row>
    <row r="118" s="1" customFormat="1" ht="52.5" customHeight="1" outlineLevel="1" spans="1:23">
      <c r="A118" s="126" t="s">
        <v>393</v>
      </c>
      <c r="B118" s="126" t="s">
        <v>443</v>
      </c>
      <c r="C118" s="126" t="s">
        <v>442</v>
      </c>
      <c r="D118" s="126" t="s">
        <v>72</v>
      </c>
      <c r="E118" s="126" t="s">
        <v>124</v>
      </c>
      <c r="F118" s="126" t="s">
        <v>125</v>
      </c>
      <c r="G118" s="126" t="s">
        <v>341</v>
      </c>
      <c r="H118" s="126" t="s">
        <v>342</v>
      </c>
      <c r="I118" s="131">
        <v>6960</v>
      </c>
      <c r="J118" s="131">
        <v>6960</v>
      </c>
      <c r="K118" s="131">
        <v>6960</v>
      </c>
      <c r="L118" s="131"/>
      <c r="M118" s="131"/>
      <c r="N118" s="126"/>
      <c r="O118" s="126"/>
      <c r="P118" s="126"/>
      <c r="Q118" s="131"/>
      <c r="R118" s="131"/>
      <c r="S118" s="131"/>
      <c r="T118" s="131"/>
      <c r="U118" s="131"/>
      <c r="V118" s="131"/>
      <c r="W118" s="131"/>
    </row>
    <row r="119" s="1" customFormat="1" ht="52.5" customHeight="1" spans="1:23">
      <c r="A119" s="126"/>
      <c r="B119" s="126"/>
      <c r="C119" s="126" t="s">
        <v>444</v>
      </c>
      <c r="D119" s="126"/>
      <c r="E119" s="126"/>
      <c r="F119" s="126"/>
      <c r="G119" s="126"/>
      <c r="H119" s="126"/>
      <c r="I119" s="131">
        <v>5000</v>
      </c>
      <c r="J119" s="131">
        <v>5000</v>
      </c>
      <c r="K119" s="131">
        <v>5000</v>
      </c>
      <c r="L119" s="131"/>
      <c r="M119" s="131"/>
      <c r="N119" s="126"/>
      <c r="O119" s="126"/>
      <c r="P119" s="126"/>
      <c r="Q119" s="131"/>
      <c r="R119" s="131"/>
      <c r="S119" s="131"/>
      <c r="T119" s="131"/>
      <c r="U119" s="131"/>
      <c r="V119" s="131"/>
      <c r="W119" s="131"/>
    </row>
    <row r="120" s="1" customFormat="1" ht="52.5" customHeight="1" outlineLevel="1" spans="1:23">
      <c r="A120" s="126" t="s">
        <v>363</v>
      </c>
      <c r="B120" s="126" t="s">
        <v>445</v>
      </c>
      <c r="C120" s="126" t="s">
        <v>444</v>
      </c>
      <c r="D120" s="126" t="s">
        <v>72</v>
      </c>
      <c r="E120" s="126" t="s">
        <v>104</v>
      </c>
      <c r="F120" s="126" t="s">
        <v>105</v>
      </c>
      <c r="G120" s="126" t="s">
        <v>365</v>
      </c>
      <c r="H120" s="126" t="s">
        <v>366</v>
      </c>
      <c r="I120" s="131">
        <v>1300</v>
      </c>
      <c r="J120" s="131">
        <v>1300</v>
      </c>
      <c r="K120" s="131">
        <v>1300</v>
      </c>
      <c r="L120" s="131"/>
      <c r="M120" s="131"/>
      <c r="N120" s="126"/>
      <c r="O120" s="126"/>
      <c r="P120" s="126"/>
      <c r="Q120" s="131"/>
      <c r="R120" s="131"/>
      <c r="S120" s="131"/>
      <c r="T120" s="131"/>
      <c r="U120" s="131"/>
      <c r="V120" s="131"/>
      <c r="W120" s="131"/>
    </row>
    <row r="121" s="1" customFormat="1" ht="52.5" customHeight="1" outlineLevel="1" spans="1:23">
      <c r="A121" s="126" t="s">
        <v>363</v>
      </c>
      <c r="B121" s="126" t="s">
        <v>445</v>
      </c>
      <c r="C121" s="126" t="s">
        <v>444</v>
      </c>
      <c r="D121" s="126" t="s">
        <v>72</v>
      </c>
      <c r="E121" s="126" t="s">
        <v>104</v>
      </c>
      <c r="F121" s="126" t="s">
        <v>105</v>
      </c>
      <c r="G121" s="126" t="s">
        <v>318</v>
      </c>
      <c r="H121" s="126" t="s">
        <v>319</v>
      </c>
      <c r="I121" s="131">
        <v>3700</v>
      </c>
      <c r="J121" s="131">
        <v>3700</v>
      </c>
      <c r="K121" s="131">
        <v>3700</v>
      </c>
      <c r="L121" s="131"/>
      <c r="M121" s="131"/>
      <c r="N121" s="126"/>
      <c r="O121" s="126"/>
      <c r="P121" s="126"/>
      <c r="Q121" s="131"/>
      <c r="R121" s="131"/>
      <c r="S121" s="131"/>
      <c r="T121" s="131"/>
      <c r="U121" s="131"/>
      <c r="V121" s="131"/>
      <c r="W121" s="131"/>
    </row>
    <row r="122" s="1" customFormat="1" ht="52.5" customHeight="1" spans="1:23">
      <c r="A122" s="126"/>
      <c r="B122" s="126"/>
      <c r="C122" s="126" t="s">
        <v>446</v>
      </c>
      <c r="D122" s="126"/>
      <c r="E122" s="126"/>
      <c r="F122" s="126"/>
      <c r="G122" s="126"/>
      <c r="H122" s="126"/>
      <c r="I122" s="131">
        <v>5000</v>
      </c>
      <c r="J122" s="131">
        <v>5000</v>
      </c>
      <c r="K122" s="131">
        <v>5000</v>
      </c>
      <c r="L122" s="131"/>
      <c r="M122" s="131"/>
      <c r="N122" s="126"/>
      <c r="O122" s="126"/>
      <c r="P122" s="126"/>
      <c r="Q122" s="131"/>
      <c r="R122" s="131"/>
      <c r="S122" s="131"/>
      <c r="T122" s="131"/>
      <c r="U122" s="131"/>
      <c r="V122" s="131"/>
      <c r="W122" s="131"/>
    </row>
    <row r="123" s="1" customFormat="1" ht="52.5" customHeight="1" outlineLevel="1" spans="1:23">
      <c r="A123" s="126" t="s">
        <v>363</v>
      </c>
      <c r="B123" s="126" t="s">
        <v>447</v>
      </c>
      <c r="C123" s="126" t="s">
        <v>446</v>
      </c>
      <c r="D123" s="126" t="s">
        <v>72</v>
      </c>
      <c r="E123" s="126" t="s">
        <v>104</v>
      </c>
      <c r="F123" s="126" t="s">
        <v>105</v>
      </c>
      <c r="G123" s="126" t="s">
        <v>318</v>
      </c>
      <c r="H123" s="126" t="s">
        <v>319</v>
      </c>
      <c r="I123" s="131">
        <v>5000</v>
      </c>
      <c r="J123" s="131">
        <v>5000</v>
      </c>
      <c r="K123" s="131">
        <v>5000</v>
      </c>
      <c r="L123" s="131"/>
      <c r="M123" s="131"/>
      <c r="N123" s="126"/>
      <c r="O123" s="126"/>
      <c r="P123" s="126"/>
      <c r="Q123" s="131"/>
      <c r="R123" s="131"/>
      <c r="S123" s="131"/>
      <c r="T123" s="131"/>
      <c r="U123" s="131"/>
      <c r="V123" s="131"/>
      <c r="W123" s="131"/>
    </row>
    <row r="124" s="1" customFormat="1" ht="52.5" customHeight="1" spans="1:23">
      <c r="A124" s="126"/>
      <c r="B124" s="126"/>
      <c r="C124" s="126" t="s">
        <v>448</v>
      </c>
      <c r="D124" s="126"/>
      <c r="E124" s="126"/>
      <c r="F124" s="126"/>
      <c r="G124" s="126"/>
      <c r="H124" s="126"/>
      <c r="I124" s="131">
        <v>5000</v>
      </c>
      <c r="J124" s="131">
        <v>5000</v>
      </c>
      <c r="K124" s="131">
        <v>5000</v>
      </c>
      <c r="L124" s="131"/>
      <c r="M124" s="131"/>
      <c r="N124" s="126"/>
      <c r="O124" s="126"/>
      <c r="P124" s="126"/>
      <c r="Q124" s="131"/>
      <c r="R124" s="131"/>
      <c r="S124" s="131"/>
      <c r="T124" s="131"/>
      <c r="U124" s="131"/>
      <c r="V124" s="131"/>
      <c r="W124" s="131"/>
    </row>
    <row r="125" s="1" customFormat="1" ht="52.5" customHeight="1" outlineLevel="1" spans="1:23">
      <c r="A125" s="126" t="s">
        <v>363</v>
      </c>
      <c r="B125" s="126" t="s">
        <v>449</v>
      </c>
      <c r="C125" s="126" t="s">
        <v>448</v>
      </c>
      <c r="D125" s="126" t="s">
        <v>72</v>
      </c>
      <c r="E125" s="126" t="s">
        <v>104</v>
      </c>
      <c r="F125" s="126" t="s">
        <v>105</v>
      </c>
      <c r="G125" s="126" t="s">
        <v>365</v>
      </c>
      <c r="H125" s="126" t="s">
        <v>366</v>
      </c>
      <c r="I125" s="131">
        <v>5000</v>
      </c>
      <c r="J125" s="131">
        <v>5000</v>
      </c>
      <c r="K125" s="131">
        <v>5000</v>
      </c>
      <c r="L125" s="131"/>
      <c r="M125" s="131"/>
      <c r="N125" s="126"/>
      <c r="O125" s="126"/>
      <c r="P125" s="126"/>
      <c r="Q125" s="131"/>
      <c r="R125" s="131"/>
      <c r="S125" s="131"/>
      <c r="T125" s="131"/>
      <c r="U125" s="131"/>
      <c r="V125" s="131"/>
      <c r="W125" s="131"/>
    </row>
    <row r="126" s="1" customFormat="1" ht="52.5" customHeight="1" spans="1:23">
      <c r="A126" s="126"/>
      <c r="B126" s="126"/>
      <c r="C126" s="126" t="s">
        <v>450</v>
      </c>
      <c r="D126" s="126"/>
      <c r="E126" s="126"/>
      <c r="F126" s="126"/>
      <c r="G126" s="126"/>
      <c r="H126" s="126"/>
      <c r="I126" s="131">
        <v>10200</v>
      </c>
      <c r="J126" s="131">
        <v>10200</v>
      </c>
      <c r="K126" s="131">
        <v>10200</v>
      </c>
      <c r="L126" s="131"/>
      <c r="M126" s="131"/>
      <c r="N126" s="126"/>
      <c r="O126" s="126"/>
      <c r="P126" s="126"/>
      <c r="Q126" s="131"/>
      <c r="R126" s="131"/>
      <c r="S126" s="131"/>
      <c r="T126" s="131"/>
      <c r="U126" s="131"/>
      <c r="V126" s="131"/>
      <c r="W126" s="131"/>
    </row>
    <row r="127" s="1" customFormat="1" ht="52.5" customHeight="1" outlineLevel="1" spans="1:23">
      <c r="A127" s="126" t="s">
        <v>363</v>
      </c>
      <c r="B127" s="126" t="s">
        <v>451</v>
      </c>
      <c r="C127" s="126" t="s">
        <v>450</v>
      </c>
      <c r="D127" s="126" t="s">
        <v>72</v>
      </c>
      <c r="E127" s="126" t="s">
        <v>104</v>
      </c>
      <c r="F127" s="126" t="s">
        <v>105</v>
      </c>
      <c r="G127" s="126" t="s">
        <v>318</v>
      </c>
      <c r="H127" s="126" t="s">
        <v>319</v>
      </c>
      <c r="I127" s="131">
        <v>10200</v>
      </c>
      <c r="J127" s="131">
        <v>10200</v>
      </c>
      <c r="K127" s="131">
        <v>10200</v>
      </c>
      <c r="L127" s="131"/>
      <c r="M127" s="131"/>
      <c r="N127" s="126"/>
      <c r="O127" s="126"/>
      <c r="P127" s="126"/>
      <c r="Q127" s="131"/>
      <c r="R127" s="131"/>
      <c r="S127" s="131"/>
      <c r="T127" s="131"/>
      <c r="U127" s="131"/>
      <c r="V127" s="131"/>
      <c r="W127" s="131"/>
    </row>
    <row r="128" s="1" customFormat="1" ht="52.5" customHeight="1" spans="1:23">
      <c r="A128" s="126"/>
      <c r="B128" s="126"/>
      <c r="C128" s="126" t="s">
        <v>452</v>
      </c>
      <c r="D128" s="126"/>
      <c r="E128" s="126"/>
      <c r="F128" s="126"/>
      <c r="G128" s="126"/>
      <c r="H128" s="126"/>
      <c r="I128" s="131">
        <v>113400</v>
      </c>
      <c r="J128" s="131">
        <v>113400</v>
      </c>
      <c r="K128" s="131">
        <v>113400</v>
      </c>
      <c r="L128" s="131"/>
      <c r="M128" s="131"/>
      <c r="N128" s="126"/>
      <c r="O128" s="126"/>
      <c r="P128" s="126"/>
      <c r="Q128" s="131"/>
      <c r="R128" s="131"/>
      <c r="S128" s="131"/>
      <c r="T128" s="131"/>
      <c r="U128" s="131"/>
      <c r="V128" s="131"/>
      <c r="W128" s="131"/>
    </row>
    <row r="129" s="1" customFormat="1" ht="52.5" customHeight="1" outlineLevel="1" spans="1:23">
      <c r="A129" s="126" t="s">
        <v>363</v>
      </c>
      <c r="B129" s="126" t="s">
        <v>453</v>
      </c>
      <c r="C129" s="126" t="s">
        <v>452</v>
      </c>
      <c r="D129" s="126" t="s">
        <v>72</v>
      </c>
      <c r="E129" s="126" t="s">
        <v>104</v>
      </c>
      <c r="F129" s="126" t="s">
        <v>105</v>
      </c>
      <c r="G129" s="126" t="s">
        <v>454</v>
      </c>
      <c r="H129" s="126" t="s">
        <v>455</v>
      </c>
      <c r="I129" s="131">
        <v>113400</v>
      </c>
      <c r="J129" s="131">
        <v>113400</v>
      </c>
      <c r="K129" s="131">
        <v>113400</v>
      </c>
      <c r="L129" s="131"/>
      <c r="M129" s="131"/>
      <c r="N129" s="126"/>
      <c r="O129" s="126"/>
      <c r="P129" s="126"/>
      <c r="Q129" s="131"/>
      <c r="R129" s="131"/>
      <c r="S129" s="131"/>
      <c r="T129" s="131"/>
      <c r="U129" s="131"/>
      <c r="V129" s="131"/>
      <c r="W129" s="131"/>
    </row>
    <row r="130" s="1" customFormat="1" ht="52.5" customHeight="1" spans="1:23">
      <c r="A130" s="126"/>
      <c r="B130" s="126"/>
      <c r="C130" s="126" t="s">
        <v>456</v>
      </c>
      <c r="D130" s="126"/>
      <c r="E130" s="126"/>
      <c r="F130" s="126"/>
      <c r="G130" s="126"/>
      <c r="H130" s="126"/>
      <c r="I130" s="131">
        <v>919800</v>
      </c>
      <c r="J130" s="131">
        <v>919800</v>
      </c>
      <c r="K130" s="131">
        <v>919800</v>
      </c>
      <c r="L130" s="131"/>
      <c r="M130" s="131"/>
      <c r="N130" s="126"/>
      <c r="O130" s="126"/>
      <c r="P130" s="126"/>
      <c r="Q130" s="131"/>
      <c r="R130" s="131"/>
      <c r="S130" s="131"/>
      <c r="T130" s="131"/>
      <c r="U130" s="131"/>
      <c r="V130" s="131"/>
      <c r="W130" s="131"/>
    </row>
    <row r="131" s="1" customFormat="1" ht="52.5" customHeight="1" outlineLevel="1" spans="1:23">
      <c r="A131" s="126" t="s">
        <v>363</v>
      </c>
      <c r="B131" s="126" t="s">
        <v>457</v>
      </c>
      <c r="C131" s="126" t="s">
        <v>456</v>
      </c>
      <c r="D131" s="126" t="s">
        <v>72</v>
      </c>
      <c r="E131" s="126" t="s">
        <v>104</v>
      </c>
      <c r="F131" s="126" t="s">
        <v>105</v>
      </c>
      <c r="G131" s="126" t="s">
        <v>316</v>
      </c>
      <c r="H131" s="126" t="s">
        <v>317</v>
      </c>
      <c r="I131" s="131">
        <v>919800</v>
      </c>
      <c r="J131" s="131">
        <v>919800</v>
      </c>
      <c r="K131" s="131">
        <v>919800</v>
      </c>
      <c r="L131" s="131"/>
      <c r="M131" s="131"/>
      <c r="N131" s="126"/>
      <c r="O131" s="126"/>
      <c r="P131" s="126"/>
      <c r="Q131" s="131"/>
      <c r="R131" s="131"/>
      <c r="S131" s="131"/>
      <c r="T131" s="131"/>
      <c r="U131" s="131"/>
      <c r="V131" s="131"/>
      <c r="W131" s="131"/>
    </row>
    <row r="132" s="1" customFormat="1" ht="52.5" customHeight="1" spans="1:23">
      <c r="A132" s="126"/>
      <c r="B132" s="126"/>
      <c r="C132" s="126" t="s">
        <v>458</v>
      </c>
      <c r="D132" s="126"/>
      <c r="E132" s="126"/>
      <c r="F132" s="126"/>
      <c r="G132" s="126"/>
      <c r="H132" s="126"/>
      <c r="I132" s="131">
        <v>24000</v>
      </c>
      <c r="J132" s="131">
        <v>24000</v>
      </c>
      <c r="K132" s="131">
        <v>24000</v>
      </c>
      <c r="L132" s="131"/>
      <c r="M132" s="131"/>
      <c r="N132" s="126"/>
      <c r="O132" s="126"/>
      <c r="P132" s="126"/>
      <c r="Q132" s="131"/>
      <c r="R132" s="131"/>
      <c r="S132" s="131"/>
      <c r="T132" s="131"/>
      <c r="U132" s="131"/>
      <c r="V132" s="131"/>
      <c r="W132" s="131"/>
    </row>
    <row r="133" s="1" customFormat="1" ht="52.5" customHeight="1" outlineLevel="1" spans="1:23">
      <c r="A133" s="126" t="s">
        <v>363</v>
      </c>
      <c r="B133" s="126" t="s">
        <v>459</v>
      </c>
      <c r="C133" s="126" t="s">
        <v>458</v>
      </c>
      <c r="D133" s="126" t="s">
        <v>72</v>
      </c>
      <c r="E133" s="126" t="s">
        <v>104</v>
      </c>
      <c r="F133" s="126" t="s">
        <v>105</v>
      </c>
      <c r="G133" s="126" t="s">
        <v>341</v>
      </c>
      <c r="H133" s="126" t="s">
        <v>342</v>
      </c>
      <c r="I133" s="131">
        <v>24000</v>
      </c>
      <c r="J133" s="131">
        <v>24000</v>
      </c>
      <c r="K133" s="131">
        <v>24000</v>
      </c>
      <c r="L133" s="131"/>
      <c r="M133" s="131"/>
      <c r="N133" s="126"/>
      <c r="O133" s="126"/>
      <c r="P133" s="126"/>
      <c r="Q133" s="131"/>
      <c r="R133" s="131"/>
      <c r="S133" s="131"/>
      <c r="T133" s="131"/>
      <c r="U133" s="131"/>
      <c r="V133" s="131"/>
      <c r="W133" s="131"/>
    </row>
    <row r="134" s="1" customFormat="1" ht="52.5" customHeight="1" spans="1:23">
      <c r="A134" s="126"/>
      <c r="B134" s="126"/>
      <c r="C134" s="126" t="s">
        <v>460</v>
      </c>
      <c r="D134" s="126"/>
      <c r="E134" s="126"/>
      <c r="F134" s="126"/>
      <c r="G134" s="126"/>
      <c r="H134" s="126"/>
      <c r="I134" s="131">
        <v>5000</v>
      </c>
      <c r="J134" s="131">
        <v>5000</v>
      </c>
      <c r="K134" s="131">
        <v>5000</v>
      </c>
      <c r="L134" s="131"/>
      <c r="M134" s="131"/>
      <c r="N134" s="126"/>
      <c r="O134" s="126"/>
      <c r="P134" s="126"/>
      <c r="Q134" s="131"/>
      <c r="R134" s="131"/>
      <c r="S134" s="131"/>
      <c r="T134" s="131"/>
      <c r="U134" s="131"/>
      <c r="V134" s="131"/>
      <c r="W134" s="131"/>
    </row>
    <row r="135" s="1" customFormat="1" ht="52.5" customHeight="1" outlineLevel="1" spans="1:23">
      <c r="A135" s="126" t="s">
        <v>363</v>
      </c>
      <c r="B135" s="126" t="s">
        <v>461</v>
      </c>
      <c r="C135" s="126" t="s">
        <v>460</v>
      </c>
      <c r="D135" s="126" t="s">
        <v>72</v>
      </c>
      <c r="E135" s="126" t="s">
        <v>104</v>
      </c>
      <c r="F135" s="126" t="s">
        <v>105</v>
      </c>
      <c r="G135" s="126" t="s">
        <v>365</v>
      </c>
      <c r="H135" s="126" t="s">
        <v>366</v>
      </c>
      <c r="I135" s="131">
        <v>5000</v>
      </c>
      <c r="J135" s="131">
        <v>5000</v>
      </c>
      <c r="K135" s="131">
        <v>5000</v>
      </c>
      <c r="L135" s="131"/>
      <c r="M135" s="131"/>
      <c r="N135" s="126"/>
      <c r="O135" s="126"/>
      <c r="P135" s="126"/>
      <c r="Q135" s="131"/>
      <c r="R135" s="131"/>
      <c r="S135" s="131"/>
      <c r="T135" s="131"/>
      <c r="U135" s="131"/>
      <c r="V135" s="131"/>
      <c r="W135" s="131"/>
    </row>
    <row r="136" s="1" customFormat="1" ht="52.5" customHeight="1" spans="1:23">
      <c r="A136" s="126"/>
      <c r="B136" s="126"/>
      <c r="C136" s="126" t="s">
        <v>462</v>
      </c>
      <c r="D136" s="126"/>
      <c r="E136" s="126"/>
      <c r="F136" s="126"/>
      <c r="G136" s="126"/>
      <c r="H136" s="126"/>
      <c r="I136" s="131">
        <v>60000</v>
      </c>
      <c r="J136" s="131">
        <v>60000</v>
      </c>
      <c r="K136" s="131">
        <v>60000</v>
      </c>
      <c r="L136" s="131"/>
      <c r="M136" s="131"/>
      <c r="N136" s="126"/>
      <c r="O136" s="126"/>
      <c r="P136" s="126"/>
      <c r="Q136" s="131"/>
      <c r="R136" s="131"/>
      <c r="S136" s="131"/>
      <c r="T136" s="131"/>
      <c r="U136" s="131"/>
      <c r="V136" s="131"/>
      <c r="W136" s="131"/>
    </row>
    <row r="137" s="1" customFormat="1" ht="52.5" customHeight="1" outlineLevel="1" spans="1:23">
      <c r="A137" s="126" t="s">
        <v>363</v>
      </c>
      <c r="B137" s="126" t="s">
        <v>463</v>
      </c>
      <c r="C137" s="126" t="s">
        <v>462</v>
      </c>
      <c r="D137" s="126" t="s">
        <v>72</v>
      </c>
      <c r="E137" s="126" t="s">
        <v>155</v>
      </c>
      <c r="F137" s="126" t="s">
        <v>409</v>
      </c>
      <c r="G137" s="126" t="s">
        <v>365</v>
      </c>
      <c r="H137" s="126" t="s">
        <v>366</v>
      </c>
      <c r="I137" s="131">
        <v>19500</v>
      </c>
      <c r="J137" s="131">
        <v>19500</v>
      </c>
      <c r="K137" s="131">
        <v>19500</v>
      </c>
      <c r="L137" s="131"/>
      <c r="M137" s="131"/>
      <c r="N137" s="126"/>
      <c r="O137" s="126"/>
      <c r="P137" s="126"/>
      <c r="Q137" s="131"/>
      <c r="R137" s="131"/>
      <c r="S137" s="131"/>
      <c r="T137" s="131"/>
      <c r="U137" s="131"/>
      <c r="V137" s="131"/>
      <c r="W137" s="131"/>
    </row>
    <row r="138" s="1" customFormat="1" ht="52.5" customHeight="1" outlineLevel="1" spans="1:23">
      <c r="A138" s="126" t="s">
        <v>363</v>
      </c>
      <c r="B138" s="126" t="s">
        <v>463</v>
      </c>
      <c r="C138" s="126" t="s">
        <v>462</v>
      </c>
      <c r="D138" s="126" t="s">
        <v>72</v>
      </c>
      <c r="E138" s="126" t="s">
        <v>155</v>
      </c>
      <c r="F138" s="126" t="s">
        <v>409</v>
      </c>
      <c r="G138" s="126" t="s">
        <v>318</v>
      </c>
      <c r="H138" s="126" t="s">
        <v>319</v>
      </c>
      <c r="I138" s="131">
        <v>40500</v>
      </c>
      <c r="J138" s="131">
        <v>40500</v>
      </c>
      <c r="K138" s="131">
        <v>40500</v>
      </c>
      <c r="L138" s="131"/>
      <c r="M138" s="131"/>
      <c r="N138" s="126"/>
      <c r="O138" s="126"/>
      <c r="P138" s="126"/>
      <c r="Q138" s="131"/>
      <c r="R138" s="131"/>
      <c r="S138" s="131"/>
      <c r="T138" s="131"/>
      <c r="U138" s="131"/>
      <c r="V138" s="131"/>
      <c r="W138" s="131"/>
    </row>
    <row r="139" s="1" customFormat="1" ht="52.5" customHeight="1" spans="1:23">
      <c r="A139" s="126"/>
      <c r="B139" s="126"/>
      <c r="C139" s="126" t="s">
        <v>464</v>
      </c>
      <c r="D139" s="126"/>
      <c r="E139" s="126"/>
      <c r="F139" s="126"/>
      <c r="G139" s="126"/>
      <c r="H139" s="126"/>
      <c r="I139" s="131">
        <v>40000</v>
      </c>
      <c r="J139" s="131">
        <v>40000</v>
      </c>
      <c r="K139" s="131">
        <v>40000</v>
      </c>
      <c r="L139" s="131"/>
      <c r="M139" s="131"/>
      <c r="N139" s="126"/>
      <c r="O139" s="126"/>
      <c r="P139" s="126"/>
      <c r="Q139" s="131"/>
      <c r="R139" s="131"/>
      <c r="S139" s="131"/>
      <c r="T139" s="131"/>
      <c r="U139" s="131"/>
      <c r="V139" s="131"/>
      <c r="W139" s="131"/>
    </row>
    <row r="140" s="1" customFormat="1" ht="52.5" customHeight="1" outlineLevel="1" spans="1:23">
      <c r="A140" s="126" t="s">
        <v>363</v>
      </c>
      <c r="B140" s="126" t="s">
        <v>465</v>
      </c>
      <c r="C140" s="126" t="s">
        <v>464</v>
      </c>
      <c r="D140" s="126" t="s">
        <v>72</v>
      </c>
      <c r="E140" s="126" t="s">
        <v>104</v>
      </c>
      <c r="F140" s="126" t="s">
        <v>105</v>
      </c>
      <c r="G140" s="126" t="s">
        <v>365</v>
      </c>
      <c r="H140" s="126" t="s">
        <v>366</v>
      </c>
      <c r="I140" s="131">
        <v>32250</v>
      </c>
      <c r="J140" s="131">
        <v>32250</v>
      </c>
      <c r="K140" s="131">
        <v>32250</v>
      </c>
      <c r="L140" s="131"/>
      <c r="M140" s="131"/>
      <c r="N140" s="126"/>
      <c r="O140" s="126"/>
      <c r="P140" s="126"/>
      <c r="Q140" s="131"/>
      <c r="R140" s="131"/>
      <c r="S140" s="131"/>
      <c r="T140" s="131"/>
      <c r="U140" s="131"/>
      <c r="V140" s="131"/>
      <c r="W140" s="131"/>
    </row>
    <row r="141" s="1" customFormat="1" ht="52.5" customHeight="1" outlineLevel="1" spans="1:23">
      <c r="A141" s="126" t="s">
        <v>363</v>
      </c>
      <c r="B141" s="126" t="s">
        <v>465</v>
      </c>
      <c r="C141" s="126" t="s">
        <v>464</v>
      </c>
      <c r="D141" s="126" t="s">
        <v>72</v>
      </c>
      <c r="E141" s="126" t="s">
        <v>104</v>
      </c>
      <c r="F141" s="126" t="s">
        <v>105</v>
      </c>
      <c r="G141" s="126" t="s">
        <v>403</v>
      </c>
      <c r="H141" s="126" t="s">
        <v>404</v>
      </c>
      <c r="I141" s="131">
        <v>7750</v>
      </c>
      <c r="J141" s="131">
        <v>7750</v>
      </c>
      <c r="K141" s="131">
        <v>7750</v>
      </c>
      <c r="L141" s="131"/>
      <c r="M141" s="131"/>
      <c r="N141" s="126"/>
      <c r="O141" s="126"/>
      <c r="P141" s="126"/>
      <c r="Q141" s="131"/>
      <c r="R141" s="131"/>
      <c r="S141" s="131"/>
      <c r="T141" s="131"/>
      <c r="U141" s="131"/>
      <c r="V141" s="131"/>
      <c r="W141" s="131"/>
    </row>
    <row r="142" s="1" customFormat="1" ht="52.5" customHeight="1" spans="1:23">
      <c r="A142" s="126"/>
      <c r="B142" s="126"/>
      <c r="C142" s="126" t="s">
        <v>466</v>
      </c>
      <c r="D142" s="126"/>
      <c r="E142" s="126"/>
      <c r="F142" s="126"/>
      <c r="G142" s="126"/>
      <c r="H142" s="126"/>
      <c r="I142" s="131">
        <v>9180467.48</v>
      </c>
      <c r="J142" s="131">
        <v>9180467.48</v>
      </c>
      <c r="K142" s="131">
        <v>9180467.48</v>
      </c>
      <c r="L142" s="131"/>
      <c r="M142" s="131"/>
      <c r="N142" s="126"/>
      <c r="O142" s="126"/>
      <c r="P142" s="126"/>
      <c r="Q142" s="131"/>
      <c r="R142" s="131"/>
      <c r="S142" s="131"/>
      <c r="T142" s="131"/>
      <c r="U142" s="131"/>
      <c r="V142" s="131"/>
      <c r="W142" s="131"/>
    </row>
    <row r="143" s="1" customFormat="1" ht="52.5" customHeight="1" outlineLevel="1" spans="1:23">
      <c r="A143" s="126" t="s">
        <v>363</v>
      </c>
      <c r="B143" s="126" t="s">
        <v>467</v>
      </c>
      <c r="C143" s="126" t="s">
        <v>466</v>
      </c>
      <c r="D143" s="126" t="s">
        <v>72</v>
      </c>
      <c r="E143" s="126" t="s">
        <v>104</v>
      </c>
      <c r="F143" s="126" t="s">
        <v>105</v>
      </c>
      <c r="G143" s="126" t="s">
        <v>468</v>
      </c>
      <c r="H143" s="126" t="s">
        <v>469</v>
      </c>
      <c r="I143" s="131">
        <v>1180467.48</v>
      </c>
      <c r="J143" s="131">
        <v>1180467.48</v>
      </c>
      <c r="K143" s="131">
        <v>1180467.48</v>
      </c>
      <c r="L143" s="131"/>
      <c r="M143" s="131"/>
      <c r="N143" s="126"/>
      <c r="O143" s="126"/>
      <c r="P143" s="126"/>
      <c r="Q143" s="131"/>
      <c r="R143" s="131"/>
      <c r="S143" s="131"/>
      <c r="T143" s="131"/>
      <c r="U143" s="131"/>
      <c r="V143" s="131"/>
      <c r="W143" s="131"/>
    </row>
    <row r="144" s="1" customFormat="1" ht="52.5" customHeight="1" outlineLevel="1" spans="1:23">
      <c r="A144" s="126" t="s">
        <v>363</v>
      </c>
      <c r="B144" s="126" t="s">
        <v>467</v>
      </c>
      <c r="C144" s="126" t="s">
        <v>466</v>
      </c>
      <c r="D144" s="126" t="s">
        <v>72</v>
      </c>
      <c r="E144" s="126" t="s">
        <v>104</v>
      </c>
      <c r="F144" s="126" t="s">
        <v>105</v>
      </c>
      <c r="G144" s="126" t="s">
        <v>318</v>
      </c>
      <c r="H144" s="126" t="s">
        <v>319</v>
      </c>
      <c r="I144" s="131">
        <v>100000</v>
      </c>
      <c r="J144" s="131">
        <v>100000</v>
      </c>
      <c r="K144" s="131">
        <v>100000</v>
      </c>
      <c r="L144" s="131"/>
      <c r="M144" s="131"/>
      <c r="N144" s="126"/>
      <c r="O144" s="126"/>
      <c r="P144" s="126"/>
      <c r="Q144" s="131"/>
      <c r="R144" s="131"/>
      <c r="S144" s="131"/>
      <c r="T144" s="131"/>
      <c r="U144" s="131"/>
      <c r="V144" s="131"/>
      <c r="W144" s="131"/>
    </row>
    <row r="145" s="1" customFormat="1" ht="52.5" customHeight="1" outlineLevel="1" spans="1:23">
      <c r="A145" s="126" t="s">
        <v>363</v>
      </c>
      <c r="B145" s="126" t="s">
        <v>467</v>
      </c>
      <c r="C145" s="126" t="s">
        <v>466</v>
      </c>
      <c r="D145" s="126" t="s">
        <v>72</v>
      </c>
      <c r="E145" s="126" t="s">
        <v>104</v>
      </c>
      <c r="F145" s="126" t="s">
        <v>105</v>
      </c>
      <c r="G145" s="126" t="s">
        <v>470</v>
      </c>
      <c r="H145" s="126" t="s">
        <v>433</v>
      </c>
      <c r="I145" s="131">
        <v>7900000</v>
      </c>
      <c r="J145" s="131">
        <v>7900000</v>
      </c>
      <c r="K145" s="131">
        <v>7900000</v>
      </c>
      <c r="L145" s="131"/>
      <c r="M145" s="131"/>
      <c r="N145" s="126"/>
      <c r="O145" s="126"/>
      <c r="P145" s="126"/>
      <c r="Q145" s="131"/>
      <c r="R145" s="131"/>
      <c r="S145" s="131"/>
      <c r="T145" s="131"/>
      <c r="U145" s="131"/>
      <c r="V145" s="131"/>
      <c r="W145" s="131"/>
    </row>
    <row r="146" s="1" customFormat="1" ht="52.5" customHeight="1" spans="1:23">
      <c r="A146" s="126"/>
      <c r="B146" s="126"/>
      <c r="C146" s="126" t="s">
        <v>471</v>
      </c>
      <c r="D146" s="126"/>
      <c r="E146" s="126"/>
      <c r="F146" s="126"/>
      <c r="G146" s="126"/>
      <c r="H146" s="126"/>
      <c r="I146" s="131">
        <v>80000</v>
      </c>
      <c r="J146" s="131">
        <v>80000</v>
      </c>
      <c r="K146" s="131">
        <v>80000</v>
      </c>
      <c r="L146" s="131"/>
      <c r="M146" s="131"/>
      <c r="N146" s="126"/>
      <c r="O146" s="126"/>
      <c r="P146" s="126"/>
      <c r="Q146" s="131"/>
      <c r="R146" s="131"/>
      <c r="S146" s="131"/>
      <c r="T146" s="131"/>
      <c r="U146" s="131"/>
      <c r="V146" s="131"/>
      <c r="W146" s="131"/>
    </row>
    <row r="147" s="1" customFormat="1" ht="52.5" customHeight="1" outlineLevel="1" spans="1:23">
      <c r="A147" s="126" t="s">
        <v>363</v>
      </c>
      <c r="B147" s="126" t="s">
        <v>472</v>
      </c>
      <c r="C147" s="126" t="s">
        <v>471</v>
      </c>
      <c r="D147" s="126" t="s">
        <v>72</v>
      </c>
      <c r="E147" s="126" t="s">
        <v>104</v>
      </c>
      <c r="F147" s="126" t="s">
        <v>105</v>
      </c>
      <c r="G147" s="126" t="s">
        <v>365</v>
      </c>
      <c r="H147" s="126" t="s">
        <v>366</v>
      </c>
      <c r="I147" s="131">
        <v>70000</v>
      </c>
      <c r="J147" s="131">
        <v>70000</v>
      </c>
      <c r="K147" s="131">
        <v>70000</v>
      </c>
      <c r="L147" s="131"/>
      <c r="M147" s="131"/>
      <c r="N147" s="126"/>
      <c r="O147" s="126"/>
      <c r="P147" s="126"/>
      <c r="Q147" s="131"/>
      <c r="R147" s="131"/>
      <c r="S147" s="131"/>
      <c r="T147" s="131"/>
      <c r="U147" s="131"/>
      <c r="V147" s="131"/>
      <c r="W147" s="131"/>
    </row>
    <row r="148" s="1" customFormat="1" ht="52.5" customHeight="1" outlineLevel="1" spans="1:23">
      <c r="A148" s="126" t="s">
        <v>363</v>
      </c>
      <c r="B148" s="126" t="s">
        <v>472</v>
      </c>
      <c r="C148" s="126" t="s">
        <v>471</v>
      </c>
      <c r="D148" s="126" t="s">
        <v>72</v>
      </c>
      <c r="E148" s="126" t="s">
        <v>104</v>
      </c>
      <c r="F148" s="126" t="s">
        <v>105</v>
      </c>
      <c r="G148" s="126" t="s">
        <v>403</v>
      </c>
      <c r="H148" s="126" t="s">
        <v>404</v>
      </c>
      <c r="I148" s="131">
        <v>10000</v>
      </c>
      <c r="J148" s="131">
        <v>10000</v>
      </c>
      <c r="K148" s="131">
        <v>10000</v>
      </c>
      <c r="L148" s="131"/>
      <c r="M148" s="131"/>
      <c r="N148" s="126"/>
      <c r="O148" s="126"/>
      <c r="P148" s="126"/>
      <c r="Q148" s="131"/>
      <c r="R148" s="131"/>
      <c r="S148" s="131"/>
      <c r="T148" s="131"/>
      <c r="U148" s="131"/>
      <c r="V148" s="131"/>
      <c r="W148" s="131"/>
    </row>
    <row r="149" s="1" customFormat="1" ht="52.5" customHeight="1" spans="1:23">
      <c r="A149" s="126"/>
      <c r="B149" s="126"/>
      <c r="C149" s="126" t="s">
        <v>473</v>
      </c>
      <c r="D149" s="126"/>
      <c r="E149" s="126"/>
      <c r="F149" s="126"/>
      <c r="G149" s="126"/>
      <c r="H149" s="126"/>
      <c r="I149" s="131">
        <v>170000</v>
      </c>
      <c r="J149" s="131">
        <v>170000</v>
      </c>
      <c r="K149" s="131">
        <v>170000</v>
      </c>
      <c r="L149" s="131"/>
      <c r="M149" s="131"/>
      <c r="N149" s="126"/>
      <c r="O149" s="126"/>
      <c r="P149" s="126"/>
      <c r="Q149" s="131"/>
      <c r="R149" s="131"/>
      <c r="S149" s="131"/>
      <c r="T149" s="131"/>
      <c r="U149" s="131"/>
      <c r="V149" s="131"/>
      <c r="W149" s="131"/>
    </row>
    <row r="150" s="1" customFormat="1" ht="52.5" customHeight="1" outlineLevel="1" spans="1:23">
      <c r="A150" s="126" t="s">
        <v>380</v>
      </c>
      <c r="B150" s="126" t="s">
        <v>474</v>
      </c>
      <c r="C150" s="126" t="s">
        <v>473</v>
      </c>
      <c r="D150" s="126" t="s">
        <v>72</v>
      </c>
      <c r="E150" s="126" t="s">
        <v>104</v>
      </c>
      <c r="F150" s="126" t="s">
        <v>105</v>
      </c>
      <c r="G150" s="126" t="s">
        <v>365</v>
      </c>
      <c r="H150" s="126" t="s">
        <v>366</v>
      </c>
      <c r="I150" s="131">
        <v>20000</v>
      </c>
      <c r="J150" s="131">
        <v>20000</v>
      </c>
      <c r="K150" s="131">
        <v>20000</v>
      </c>
      <c r="L150" s="131"/>
      <c r="M150" s="131"/>
      <c r="N150" s="126"/>
      <c r="O150" s="126"/>
      <c r="P150" s="126"/>
      <c r="Q150" s="131"/>
      <c r="R150" s="131"/>
      <c r="S150" s="131"/>
      <c r="T150" s="131"/>
      <c r="U150" s="131"/>
      <c r="V150" s="131"/>
      <c r="W150" s="131"/>
    </row>
    <row r="151" s="1" customFormat="1" ht="52.5" customHeight="1" outlineLevel="1" spans="1:23">
      <c r="A151" s="126" t="s">
        <v>380</v>
      </c>
      <c r="B151" s="126" t="s">
        <v>474</v>
      </c>
      <c r="C151" s="126" t="s">
        <v>473</v>
      </c>
      <c r="D151" s="126" t="s">
        <v>72</v>
      </c>
      <c r="E151" s="126" t="s">
        <v>104</v>
      </c>
      <c r="F151" s="126" t="s">
        <v>105</v>
      </c>
      <c r="G151" s="126" t="s">
        <v>382</v>
      </c>
      <c r="H151" s="126" t="s">
        <v>383</v>
      </c>
      <c r="I151" s="131">
        <v>150000</v>
      </c>
      <c r="J151" s="131">
        <v>150000</v>
      </c>
      <c r="K151" s="131">
        <v>150000</v>
      </c>
      <c r="L151" s="131"/>
      <c r="M151" s="131"/>
      <c r="N151" s="126"/>
      <c r="O151" s="126"/>
      <c r="P151" s="126"/>
      <c r="Q151" s="131"/>
      <c r="R151" s="131"/>
      <c r="S151" s="131"/>
      <c r="T151" s="131"/>
      <c r="U151" s="131"/>
      <c r="V151" s="131"/>
      <c r="W151" s="131"/>
    </row>
    <row r="152" s="1" customFormat="1" ht="52.5" customHeight="1" spans="1:23">
      <c r="A152" s="126"/>
      <c r="B152" s="126"/>
      <c r="C152" s="126" t="s">
        <v>475</v>
      </c>
      <c r="D152" s="126"/>
      <c r="E152" s="126"/>
      <c r="F152" s="126"/>
      <c r="G152" s="126"/>
      <c r="H152" s="126"/>
      <c r="I152" s="131">
        <v>20000</v>
      </c>
      <c r="J152" s="131">
        <v>20000</v>
      </c>
      <c r="K152" s="131">
        <v>20000</v>
      </c>
      <c r="L152" s="131"/>
      <c r="M152" s="131"/>
      <c r="N152" s="126"/>
      <c r="O152" s="126"/>
      <c r="P152" s="126"/>
      <c r="Q152" s="131"/>
      <c r="R152" s="131"/>
      <c r="S152" s="131"/>
      <c r="T152" s="131"/>
      <c r="U152" s="131"/>
      <c r="V152" s="131"/>
      <c r="W152" s="131"/>
    </row>
    <row r="153" s="1" customFormat="1" ht="52.5" customHeight="1" outlineLevel="1" spans="1:23">
      <c r="A153" s="126" t="s">
        <v>363</v>
      </c>
      <c r="B153" s="126" t="s">
        <v>476</v>
      </c>
      <c r="C153" s="126" t="s">
        <v>475</v>
      </c>
      <c r="D153" s="126" t="s">
        <v>72</v>
      </c>
      <c r="E153" s="126" t="s">
        <v>104</v>
      </c>
      <c r="F153" s="126" t="s">
        <v>105</v>
      </c>
      <c r="G153" s="126" t="s">
        <v>365</v>
      </c>
      <c r="H153" s="126" t="s">
        <v>366</v>
      </c>
      <c r="I153" s="131">
        <v>5000</v>
      </c>
      <c r="J153" s="131">
        <v>5000</v>
      </c>
      <c r="K153" s="131">
        <v>5000</v>
      </c>
      <c r="L153" s="131"/>
      <c r="M153" s="131"/>
      <c r="N153" s="126"/>
      <c r="O153" s="126"/>
      <c r="P153" s="126"/>
      <c r="Q153" s="131"/>
      <c r="R153" s="131"/>
      <c r="S153" s="131"/>
      <c r="T153" s="131"/>
      <c r="U153" s="131"/>
      <c r="V153" s="131"/>
      <c r="W153" s="131"/>
    </row>
    <row r="154" s="1" customFormat="1" ht="52.5" customHeight="1" outlineLevel="1" spans="1:23">
      <c r="A154" s="126" t="s">
        <v>363</v>
      </c>
      <c r="B154" s="126" t="s">
        <v>476</v>
      </c>
      <c r="C154" s="126" t="s">
        <v>475</v>
      </c>
      <c r="D154" s="126" t="s">
        <v>72</v>
      </c>
      <c r="E154" s="126" t="s">
        <v>104</v>
      </c>
      <c r="F154" s="126" t="s">
        <v>105</v>
      </c>
      <c r="G154" s="126" t="s">
        <v>314</v>
      </c>
      <c r="H154" s="126" t="s">
        <v>315</v>
      </c>
      <c r="I154" s="131">
        <v>15000</v>
      </c>
      <c r="J154" s="131">
        <v>15000</v>
      </c>
      <c r="K154" s="131">
        <v>15000</v>
      </c>
      <c r="L154" s="131"/>
      <c r="M154" s="131"/>
      <c r="N154" s="126"/>
      <c r="O154" s="126"/>
      <c r="P154" s="126"/>
      <c r="Q154" s="131"/>
      <c r="R154" s="131"/>
      <c r="S154" s="131"/>
      <c r="T154" s="131"/>
      <c r="U154" s="131"/>
      <c r="V154" s="131"/>
      <c r="W154" s="131"/>
    </row>
    <row r="155" s="1" customFormat="1" ht="52.5" customHeight="1" spans="1:23">
      <c r="A155" s="126"/>
      <c r="B155" s="126"/>
      <c r="C155" s="126" t="s">
        <v>477</v>
      </c>
      <c r="D155" s="126"/>
      <c r="E155" s="126"/>
      <c r="F155" s="126"/>
      <c r="G155" s="126"/>
      <c r="H155" s="126"/>
      <c r="I155" s="131">
        <v>10000</v>
      </c>
      <c r="J155" s="131">
        <v>10000</v>
      </c>
      <c r="K155" s="131">
        <v>10000</v>
      </c>
      <c r="L155" s="131"/>
      <c r="M155" s="131"/>
      <c r="N155" s="126"/>
      <c r="O155" s="126"/>
      <c r="P155" s="126"/>
      <c r="Q155" s="131"/>
      <c r="R155" s="131"/>
      <c r="S155" s="131"/>
      <c r="T155" s="131"/>
      <c r="U155" s="131"/>
      <c r="V155" s="131"/>
      <c r="W155" s="131"/>
    </row>
    <row r="156" s="1" customFormat="1" ht="52.5" customHeight="1" outlineLevel="1" spans="1:23">
      <c r="A156" s="126" t="s">
        <v>380</v>
      </c>
      <c r="B156" s="126" t="s">
        <v>478</v>
      </c>
      <c r="C156" s="126" t="s">
        <v>477</v>
      </c>
      <c r="D156" s="126" t="s">
        <v>72</v>
      </c>
      <c r="E156" s="126" t="s">
        <v>104</v>
      </c>
      <c r="F156" s="126" t="s">
        <v>105</v>
      </c>
      <c r="G156" s="126" t="s">
        <v>365</v>
      </c>
      <c r="H156" s="126" t="s">
        <v>366</v>
      </c>
      <c r="I156" s="131">
        <v>6840</v>
      </c>
      <c r="J156" s="131">
        <v>6840</v>
      </c>
      <c r="K156" s="131">
        <v>6840</v>
      </c>
      <c r="L156" s="131"/>
      <c r="M156" s="131"/>
      <c r="N156" s="126"/>
      <c r="O156" s="126"/>
      <c r="P156" s="126"/>
      <c r="Q156" s="131"/>
      <c r="R156" s="131"/>
      <c r="S156" s="131"/>
      <c r="T156" s="131"/>
      <c r="U156" s="131"/>
      <c r="V156" s="131"/>
      <c r="W156" s="131"/>
    </row>
    <row r="157" s="1" customFormat="1" ht="52.5" customHeight="1" outlineLevel="1" spans="1:23">
      <c r="A157" s="126" t="s">
        <v>380</v>
      </c>
      <c r="B157" s="126" t="s">
        <v>478</v>
      </c>
      <c r="C157" s="126" t="s">
        <v>477</v>
      </c>
      <c r="D157" s="126" t="s">
        <v>72</v>
      </c>
      <c r="E157" s="126" t="s">
        <v>104</v>
      </c>
      <c r="F157" s="126" t="s">
        <v>105</v>
      </c>
      <c r="G157" s="126" t="s">
        <v>403</v>
      </c>
      <c r="H157" s="126" t="s">
        <v>404</v>
      </c>
      <c r="I157" s="131">
        <v>3160</v>
      </c>
      <c r="J157" s="131">
        <v>3160</v>
      </c>
      <c r="K157" s="131">
        <v>3160</v>
      </c>
      <c r="L157" s="131"/>
      <c r="M157" s="131"/>
      <c r="N157" s="126"/>
      <c r="O157" s="126"/>
      <c r="P157" s="126"/>
      <c r="Q157" s="131"/>
      <c r="R157" s="131"/>
      <c r="S157" s="131"/>
      <c r="T157" s="131"/>
      <c r="U157" s="131"/>
      <c r="V157" s="131"/>
      <c r="W157" s="131"/>
    </row>
    <row r="158" s="1" customFormat="1" ht="52.5" customHeight="1" spans="1:23">
      <c r="A158" s="126"/>
      <c r="B158" s="126"/>
      <c r="C158" s="126" t="s">
        <v>479</v>
      </c>
      <c r="D158" s="126"/>
      <c r="E158" s="126"/>
      <c r="F158" s="126"/>
      <c r="G158" s="126"/>
      <c r="H158" s="126"/>
      <c r="I158" s="131">
        <v>25200</v>
      </c>
      <c r="J158" s="131">
        <v>25200</v>
      </c>
      <c r="K158" s="131">
        <v>25200</v>
      </c>
      <c r="L158" s="131"/>
      <c r="M158" s="131"/>
      <c r="N158" s="126"/>
      <c r="O158" s="126"/>
      <c r="P158" s="126"/>
      <c r="Q158" s="131"/>
      <c r="R158" s="131"/>
      <c r="S158" s="131"/>
      <c r="T158" s="131"/>
      <c r="U158" s="131"/>
      <c r="V158" s="131"/>
      <c r="W158" s="131"/>
    </row>
    <row r="159" s="1" customFormat="1" ht="52.5" customHeight="1" outlineLevel="1" spans="1:23">
      <c r="A159" s="126" t="s">
        <v>393</v>
      </c>
      <c r="B159" s="126" t="s">
        <v>480</v>
      </c>
      <c r="C159" s="126" t="s">
        <v>479</v>
      </c>
      <c r="D159" s="126" t="s">
        <v>72</v>
      </c>
      <c r="E159" s="126" t="s">
        <v>104</v>
      </c>
      <c r="F159" s="126" t="s">
        <v>105</v>
      </c>
      <c r="G159" s="126" t="s">
        <v>341</v>
      </c>
      <c r="H159" s="126" t="s">
        <v>342</v>
      </c>
      <c r="I159" s="131">
        <v>25200</v>
      </c>
      <c r="J159" s="131">
        <v>25200</v>
      </c>
      <c r="K159" s="131">
        <v>25200</v>
      </c>
      <c r="L159" s="131"/>
      <c r="M159" s="131"/>
      <c r="N159" s="126"/>
      <c r="O159" s="126"/>
      <c r="P159" s="126"/>
      <c r="Q159" s="131"/>
      <c r="R159" s="131"/>
      <c r="S159" s="131"/>
      <c r="T159" s="131"/>
      <c r="U159" s="131"/>
      <c r="V159" s="131"/>
      <c r="W159" s="131"/>
    </row>
    <row r="160" s="1" customFormat="1" ht="52.5" customHeight="1" spans="1:23">
      <c r="A160" s="126"/>
      <c r="B160" s="126"/>
      <c r="C160" s="126" t="s">
        <v>481</v>
      </c>
      <c r="D160" s="126"/>
      <c r="E160" s="126"/>
      <c r="F160" s="126"/>
      <c r="G160" s="126"/>
      <c r="H160" s="126"/>
      <c r="I160" s="131">
        <v>5000</v>
      </c>
      <c r="J160" s="131">
        <v>5000</v>
      </c>
      <c r="K160" s="131">
        <v>5000</v>
      </c>
      <c r="L160" s="131"/>
      <c r="M160" s="131"/>
      <c r="N160" s="126"/>
      <c r="O160" s="126"/>
      <c r="P160" s="126"/>
      <c r="Q160" s="131"/>
      <c r="R160" s="131"/>
      <c r="S160" s="131"/>
      <c r="T160" s="131"/>
      <c r="U160" s="131"/>
      <c r="V160" s="131"/>
      <c r="W160" s="131"/>
    </row>
    <row r="161" s="1" customFormat="1" ht="52.5" customHeight="1" outlineLevel="1" spans="1:23">
      <c r="A161" s="126" t="s">
        <v>363</v>
      </c>
      <c r="B161" s="126" t="s">
        <v>482</v>
      </c>
      <c r="C161" s="126" t="s">
        <v>481</v>
      </c>
      <c r="D161" s="126" t="s">
        <v>72</v>
      </c>
      <c r="E161" s="126" t="s">
        <v>104</v>
      </c>
      <c r="F161" s="126" t="s">
        <v>105</v>
      </c>
      <c r="G161" s="126" t="s">
        <v>365</v>
      </c>
      <c r="H161" s="126" t="s">
        <v>366</v>
      </c>
      <c r="I161" s="131">
        <v>5000</v>
      </c>
      <c r="J161" s="131">
        <v>5000</v>
      </c>
      <c r="K161" s="131">
        <v>5000</v>
      </c>
      <c r="L161" s="131"/>
      <c r="M161" s="131"/>
      <c r="N161" s="126"/>
      <c r="O161" s="126"/>
      <c r="P161" s="126"/>
      <c r="Q161" s="131"/>
      <c r="R161" s="131"/>
      <c r="S161" s="131"/>
      <c r="T161" s="131"/>
      <c r="U161" s="131"/>
      <c r="V161" s="131"/>
      <c r="W161" s="131"/>
    </row>
    <row r="162" s="1" customFormat="1" ht="30" customHeight="1" spans="1:23">
      <c r="A162" s="125" t="s">
        <v>56</v>
      </c>
      <c r="B162" s="125"/>
      <c r="C162" s="125"/>
      <c r="D162" s="125"/>
      <c r="E162" s="125"/>
      <c r="F162" s="125"/>
      <c r="G162" s="125"/>
      <c r="H162" s="125"/>
      <c r="I162" s="131">
        <v>26849604.2</v>
      </c>
      <c r="J162" s="131">
        <v>15030071.68</v>
      </c>
      <c r="K162" s="131">
        <v>15030071.68</v>
      </c>
      <c r="L162" s="131">
        <v>10819532.52</v>
      </c>
      <c r="M162" s="131"/>
      <c r="N162" s="131"/>
      <c r="O162" s="131"/>
      <c r="P162" s="131"/>
      <c r="Q162" s="131"/>
      <c r="R162" s="131">
        <v>1000000</v>
      </c>
      <c r="S162" s="131"/>
      <c r="T162" s="131"/>
      <c r="U162" s="131"/>
      <c r="V162" s="131"/>
      <c r="W162" s="131">
        <v>1000000</v>
      </c>
    </row>
  </sheetData>
  <mergeCells count="30">
    <mergeCell ref="A1:W1"/>
    <mergeCell ref="A2:W2"/>
    <mergeCell ref="A3:G3"/>
    <mergeCell ref="V3:W3"/>
    <mergeCell ref="J4:M4"/>
    <mergeCell ref="N4:P4"/>
    <mergeCell ref="R4:W4"/>
    <mergeCell ref="J5:K5"/>
    <mergeCell ref="A162:H1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8"/>
  <sheetViews>
    <sheetView workbookViewId="0">
      <selection activeCell="P7" sqref="P7"/>
    </sheetView>
  </sheetViews>
  <sheetFormatPr defaultColWidth="9" defaultRowHeight="15" customHeight="1"/>
  <cols>
    <col min="1" max="9" width="12.5" style="1" customWidth="1"/>
    <col min="10" max="10" width="30" style="1" customWidth="1"/>
    <col min="11" max="16384" width="9" style="1"/>
  </cols>
  <sheetData>
    <row r="1" s="1" customFormat="1" ht="18.75" customHeight="1" spans="1:10">
      <c r="A1" s="122"/>
      <c r="B1" s="122"/>
      <c r="C1" s="122"/>
      <c r="D1" s="122"/>
      <c r="E1" s="122"/>
      <c r="F1" s="122"/>
      <c r="G1" s="122"/>
      <c r="H1" s="122"/>
      <c r="I1" s="122"/>
      <c r="J1" s="123" t="s">
        <v>483</v>
      </c>
    </row>
    <row r="2" s="1" customFormat="1" ht="34.5" customHeight="1" spans="1:10">
      <c r="A2" s="124" t="str">
        <f>"2026"&amp;"年部门项目支出绩效目标表"</f>
        <v>2026年部门项目支出绩效目标表</v>
      </c>
      <c r="B2" s="124"/>
      <c r="C2" s="124"/>
      <c r="D2" s="124"/>
      <c r="E2" s="124"/>
      <c r="F2" s="124"/>
      <c r="G2" s="124"/>
      <c r="H2" s="124"/>
      <c r="I2" s="124"/>
      <c r="J2" s="124"/>
    </row>
    <row r="3" s="1" customFormat="1" ht="18.75" customHeight="1" spans="1:10">
      <c r="A3" s="122" t="str">
        <f>"单位名称："&amp;"瑞丽市户育乡人民政府"</f>
        <v>单位名称：瑞丽市户育乡人民政府</v>
      </c>
      <c r="B3" s="122"/>
      <c r="C3" s="122"/>
      <c r="D3" s="122"/>
      <c r="E3" s="122"/>
      <c r="F3" s="122"/>
      <c r="G3" s="122"/>
      <c r="H3" s="122"/>
      <c r="I3" s="122"/>
      <c r="J3" s="122"/>
    </row>
    <row r="4" s="1" customFormat="1" ht="22.5" customHeight="1" spans="1:10">
      <c r="A4" s="125" t="s">
        <v>484</v>
      </c>
      <c r="B4" s="125" t="s">
        <v>485</v>
      </c>
      <c r="C4" s="125" t="s">
        <v>486</v>
      </c>
      <c r="D4" s="125" t="s">
        <v>487</v>
      </c>
      <c r="E4" s="125" t="s">
        <v>488</v>
      </c>
      <c r="F4" s="125" t="s">
        <v>489</v>
      </c>
      <c r="G4" s="125" t="s">
        <v>490</v>
      </c>
      <c r="H4" s="125" t="s">
        <v>491</v>
      </c>
      <c r="I4" s="125" t="s">
        <v>492</v>
      </c>
      <c r="J4" s="125" t="s">
        <v>493</v>
      </c>
    </row>
    <row r="5" s="1" customFormat="1" ht="22.5" customHeight="1" spans="1:10">
      <c r="A5" s="125" t="s">
        <v>85</v>
      </c>
      <c r="B5" s="125" t="s">
        <v>86</v>
      </c>
      <c r="C5" s="125" t="s">
        <v>87</v>
      </c>
      <c r="D5" s="125" t="s">
        <v>88</v>
      </c>
      <c r="E5" s="125" t="s">
        <v>89</v>
      </c>
      <c r="F5" s="125" t="s">
        <v>90</v>
      </c>
      <c r="G5" s="125" t="s">
        <v>91</v>
      </c>
      <c r="H5" s="125" t="s">
        <v>92</v>
      </c>
      <c r="I5" s="125" t="s">
        <v>93</v>
      </c>
      <c r="J5" s="125" t="s">
        <v>94</v>
      </c>
    </row>
    <row r="6" s="1" customFormat="1" ht="52.5" customHeight="1" spans="1:10">
      <c r="A6" s="125" t="s">
        <v>72</v>
      </c>
      <c r="B6" s="125"/>
      <c r="C6" s="125"/>
      <c r="D6" s="125"/>
      <c r="E6" s="125"/>
      <c r="F6" s="125"/>
      <c r="G6" s="125"/>
      <c r="H6" s="125"/>
      <c r="I6" s="125"/>
      <c r="J6" s="125"/>
    </row>
    <row r="7" s="1" customFormat="1" ht="52.5" customHeight="1" outlineLevel="1" spans="1:10">
      <c r="A7" s="126" t="s">
        <v>456</v>
      </c>
      <c r="B7" s="126" t="s">
        <v>494</v>
      </c>
      <c r="C7" s="126" t="s">
        <v>495</v>
      </c>
      <c r="D7" s="126" t="s">
        <v>496</v>
      </c>
      <c r="E7" s="126" t="s">
        <v>497</v>
      </c>
      <c r="F7" s="126" t="s">
        <v>498</v>
      </c>
      <c r="G7" s="125" t="s">
        <v>499</v>
      </c>
      <c r="H7" s="125" t="s">
        <v>500</v>
      </c>
      <c r="I7" s="126" t="s">
        <v>501</v>
      </c>
      <c r="J7" s="126" t="s">
        <v>502</v>
      </c>
    </row>
    <row r="8" s="1" customFormat="1" ht="52.5" customHeight="1" outlineLevel="1" spans="1:10">
      <c r="A8" s="126"/>
      <c r="B8" s="126"/>
      <c r="C8" s="126" t="s">
        <v>495</v>
      </c>
      <c r="D8" s="126" t="s">
        <v>503</v>
      </c>
      <c r="E8" s="126" t="s">
        <v>504</v>
      </c>
      <c r="F8" s="126" t="s">
        <v>505</v>
      </c>
      <c r="G8" s="125" t="s">
        <v>506</v>
      </c>
      <c r="H8" s="125" t="s">
        <v>507</v>
      </c>
      <c r="I8" s="126" t="s">
        <v>501</v>
      </c>
      <c r="J8" s="126" t="s">
        <v>502</v>
      </c>
    </row>
    <row r="9" s="1" customFormat="1" ht="52.5" customHeight="1" outlineLevel="1" spans="1:10">
      <c r="A9" s="126"/>
      <c r="B9" s="126"/>
      <c r="C9" s="126" t="s">
        <v>495</v>
      </c>
      <c r="D9" s="126" t="s">
        <v>508</v>
      </c>
      <c r="E9" s="126" t="s">
        <v>509</v>
      </c>
      <c r="F9" s="126" t="s">
        <v>498</v>
      </c>
      <c r="G9" s="125" t="s">
        <v>510</v>
      </c>
      <c r="H9" s="125" t="s">
        <v>511</v>
      </c>
      <c r="I9" s="126" t="s">
        <v>501</v>
      </c>
      <c r="J9" s="126" t="s">
        <v>502</v>
      </c>
    </row>
    <row r="10" s="1" customFormat="1" ht="52.5" customHeight="1" outlineLevel="1" spans="1:10">
      <c r="A10" s="126"/>
      <c r="B10" s="126"/>
      <c r="C10" s="126" t="s">
        <v>512</v>
      </c>
      <c r="D10" s="126" t="s">
        <v>513</v>
      </c>
      <c r="E10" s="126" t="s">
        <v>514</v>
      </c>
      <c r="F10" s="126" t="s">
        <v>505</v>
      </c>
      <c r="G10" s="125" t="s">
        <v>515</v>
      </c>
      <c r="H10" s="125" t="s">
        <v>507</v>
      </c>
      <c r="I10" s="126" t="s">
        <v>501</v>
      </c>
      <c r="J10" s="126" t="s">
        <v>502</v>
      </c>
    </row>
    <row r="11" s="1" customFormat="1" ht="52.5" customHeight="1" outlineLevel="1" spans="1:10">
      <c r="A11" s="126"/>
      <c r="B11" s="126"/>
      <c r="C11" s="126" t="s">
        <v>512</v>
      </c>
      <c r="D11" s="126" t="s">
        <v>516</v>
      </c>
      <c r="E11" s="126" t="s">
        <v>517</v>
      </c>
      <c r="F11" s="126" t="s">
        <v>505</v>
      </c>
      <c r="G11" s="125" t="s">
        <v>515</v>
      </c>
      <c r="H11" s="125" t="s">
        <v>507</v>
      </c>
      <c r="I11" s="126" t="s">
        <v>501</v>
      </c>
      <c r="J11" s="126" t="s">
        <v>502</v>
      </c>
    </row>
    <row r="12" s="1" customFormat="1" ht="52.5" customHeight="1" outlineLevel="1" spans="1:10">
      <c r="A12" s="126"/>
      <c r="B12" s="126"/>
      <c r="C12" s="126" t="s">
        <v>518</v>
      </c>
      <c r="D12" s="126" t="s">
        <v>519</v>
      </c>
      <c r="E12" s="126" t="s">
        <v>520</v>
      </c>
      <c r="F12" s="126" t="s">
        <v>505</v>
      </c>
      <c r="G12" s="125" t="s">
        <v>506</v>
      </c>
      <c r="H12" s="125" t="s">
        <v>507</v>
      </c>
      <c r="I12" s="126" t="s">
        <v>501</v>
      </c>
      <c r="J12" s="126" t="s">
        <v>502</v>
      </c>
    </row>
    <row r="13" s="1" customFormat="1" ht="52.5" customHeight="1" outlineLevel="1" spans="1:10">
      <c r="A13" s="126"/>
      <c r="B13" s="126"/>
      <c r="C13" s="126" t="s">
        <v>521</v>
      </c>
      <c r="D13" s="126" t="s">
        <v>522</v>
      </c>
      <c r="E13" s="126" t="s">
        <v>523</v>
      </c>
      <c r="F13" s="126" t="s">
        <v>524</v>
      </c>
      <c r="G13" s="125" t="s">
        <v>525</v>
      </c>
      <c r="H13" s="125" t="s">
        <v>526</v>
      </c>
      <c r="I13" s="126" t="s">
        <v>501</v>
      </c>
      <c r="J13" s="126" t="s">
        <v>527</v>
      </c>
    </row>
    <row r="14" s="1" customFormat="1" ht="52.5" customHeight="1" outlineLevel="1" spans="1:10">
      <c r="A14" s="126" t="s">
        <v>399</v>
      </c>
      <c r="B14" s="126" t="s">
        <v>528</v>
      </c>
      <c r="C14" s="126" t="s">
        <v>495</v>
      </c>
      <c r="D14" s="126" t="s">
        <v>496</v>
      </c>
      <c r="E14" s="126" t="s">
        <v>529</v>
      </c>
      <c r="F14" s="126" t="s">
        <v>498</v>
      </c>
      <c r="G14" s="125" t="s">
        <v>530</v>
      </c>
      <c r="H14" s="125" t="s">
        <v>531</v>
      </c>
      <c r="I14" s="126" t="s">
        <v>501</v>
      </c>
      <c r="J14" s="126" t="s">
        <v>532</v>
      </c>
    </row>
    <row r="15" s="1" customFormat="1" ht="52.5" customHeight="1" outlineLevel="1" spans="1:10">
      <c r="A15" s="126"/>
      <c r="B15" s="126"/>
      <c r="C15" s="126" t="s">
        <v>495</v>
      </c>
      <c r="D15" s="126" t="s">
        <v>496</v>
      </c>
      <c r="E15" s="126" t="s">
        <v>533</v>
      </c>
      <c r="F15" s="126" t="s">
        <v>498</v>
      </c>
      <c r="G15" s="125" t="s">
        <v>534</v>
      </c>
      <c r="H15" s="125" t="s">
        <v>531</v>
      </c>
      <c r="I15" s="126" t="s">
        <v>501</v>
      </c>
      <c r="J15" s="126" t="s">
        <v>535</v>
      </c>
    </row>
    <row r="16" s="1" customFormat="1" ht="52.5" customHeight="1" outlineLevel="1" spans="1:10">
      <c r="A16" s="126"/>
      <c r="B16" s="126"/>
      <c r="C16" s="126" t="s">
        <v>495</v>
      </c>
      <c r="D16" s="126" t="s">
        <v>496</v>
      </c>
      <c r="E16" s="126" t="s">
        <v>536</v>
      </c>
      <c r="F16" s="126" t="s">
        <v>498</v>
      </c>
      <c r="G16" s="125" t="s">
        <v>537</v>
      </c>
      <c r="H16" s="125" t="s">
        <v>531</v>
      </c>
      <c r="I16" s="126" t="s">
        <v>501</v>
      </c>
      <c r="J16" s="126" t="s">
        <v>538</v>
      </c>
    </row>
    <row r="17" s="1" customFormat="1" ht="52.5" customHeight="1" outlineLevel="1" spans="1:10">
      <c r="A17" s="126"/>
      <c r="B17" s="126"/>
      <c r="C17" s="126" t="s">
        <v>495</v>
      </c>
      <c r="D17" s="126" t="s">
        <v>496</v>
      </c>
      <c r="E17" s="126" t="s">
        <v>539</v>
      </c>
      <c r="F17" s="126" t="s">
        <v>498</v>
      </c>
      <c r="G17" s="125" t="s">
        <v>540</v>
      </c>
      <c r="H17" s="125" t="s">
        <v>531</v>
      </c>
      <c r="I17" s="126" t="s">
        <v>501</v>
      </c>
      <c r="J17" s="126" t="s">
        <v>541</v>
      </c>
    </row>
    <row r="18" s="1" customFormat="1" ht="52.5" customHeight="1" outlineLevel="1" spans="1:10">
      <c r="A18" s="126"/>
      <c r="B18" s="126"/>
      <c r="C18" s="126" t="s">
        <v>495</v>
      </c>
      <c r="D18" s="126" t="s">
        <v>496</v>
      </c>
      <c r="E18" s="126" t="s">
        <v>542</v>
      </c>
      <c r="F18" s="126" t="s">
        <v>498</v>
      </c>
      <c r="G18" s="125" t="s">
        <v>540</v>
      </c>
      <c r="H18" s="125" t="s">
        <v>531</v>
      </c>
      <c r="I18" s="126" t="s">
        <v>501</v>
      </c>
      <c r="J18" s="126" t="s">
        <v>543</v>
      </c>
    </row>
    <row r="19" s="1" customFormat="1" ht="52.5" customHeight="1" outlineLevel="1" spans="1:10">
      <c r="A19" s="126"/>
      <c r="B19" s="126"/>
      <c r="C19" s="126" t="s">
        <v>495</v>
      </c>
      <c r="D19" s="126" t="s">
        <v>496</v>
      </c>
      <c r="E19" s="126" t="s">
        <v>433</v>
      </c>
      <c r="F19" s="126" t="s">
        <v>498</v>
      </c>
      <c r="G19" s="125" t="s">
        <v>544</v>
      </c>
      <c r="H19" s="125" t="s">
        <v>531</v>
      </c>
      <c r="I19" s="126" t="s">
        <v>501</v>
      </c>
      <c r="J19" s="126" t="s">
        <v>545</v>
      </c>
    </row>
    <row r="20" s="1" customFormat="1" ht="52.5" customHeight="1" outlineLevel="1" spans="1:10">
      <c r="A20" s="126"/>
      <c r="B20" s="126"/>
      <c r="C20" s="126" t="s">
        <v>512</v>
      </c>
      <c r="D20" s="126" t="s">
        <v>513</v>
      </c>
      <c r="E20" s="126" t="s">
        <v>546</v>
      </c>
      <c r="F20" s="126" t="s">
        <v>505</v>
      </c>
      <c r="G20" s="125" t="s">
        <v>547</v>
      </c>
      <c r="H20" s="125" t="s">
        <v>507</v>
      </c>
      <c r="I20" s="126" t="s">
        <v>501</v>
      </c>
      <c r="J20" s="126" t="s">
        <v>546</v>
      </c>
    </row>
    <row r="21" s="1" customFormat="1" ht="52.5" customHeight="1" outlineLevel="1" spans="1:10">
      <c r="A21" s="126"/>
      <c r="B21" s="126"/>
      <c r="C21" s="126" t="s">
        <v>518</v>
      </c>
      <c r="D21" s="126" t="s">
        <v>519</v>
      </c>
      <c r="E21" s="126" t="s">
        <v>548</v>
      </c>
      <c r="F21" s="126" t="s">
        <v>505</v>
      </c>
      <c r="G21" s="125" t="s">
        <v>515</v>
      </c>
      <c r="H21" s="125" t="s">
        <v>507</v>
      </c>
      <c r="I21" s="126" t="s">
        <v>501</v>
      </c>
      <c r="J21" s="126" t="s">
        <v>549</v>
      </c>
    </row>
    <row r="22" s="1" customFormat="1" ht="52.5" customHeight="1" outlineLevel="1" spans="1:10">
      <c r="A22" s="126" t="s">
        <v>477</v>
      </c>
      <c r="B22" s="126" t="s">
        <v>550</v>
      </c>
      <c r="C22" s="126" t="s">
        <v>495</v>
      </c>
      <c r="D22" s="126" t="s">
        <v>496</v>
      </c>
      <c r="E22" s="126" t="s">
        <v>551</v>
      </c>
      <c r="F22" s="126" t="s">
        <v>498</v>
      </c>
      <c r="G22" s="125" t="s">
        <v>88</v>
      </c>
      <c r="H22" s="125" t="s">
        <v>552</v>
      </c>
      <c r="I22" s="126" t="s">
        <v>501</v>
      </c>
      <c r="J22" s="126" t="s">
        <v>553</v>
      </c>
    </row>
    <row r="23" s="1" customFormat="1" ht="52.5" customHeight="1" outlineLevel="1" spans="1:10">
      <c r="A23" s="126"/>
      <c r="B23" s="126"/>
      <c r="C23" s="126" t="s">
        <v>495</v>
      </c>
      <c r="D23" s="126" t="s">
        <v>503</v>
      </c>
      <c r="E23" s="126" t="s">
        <v>554</v>
      </c>
      <c r="F23" s="126" t="s">
        <v>498</v>
      </c>
      <c r="G23" s="125" t="s">
        <v>555</v>
      </c>
      <c r="H23" s="125" t="s">
        <v>507</v>
      </c>
      <c r="I23" s="126" t="s">
        <v>501</v>
      </c>
      <c r="J23" s="126" t="s">
        <v>553</v>
      </c>
    </row>
    <row r="24" s="1" customFormat="1" ht="52.5" customHeight="1" outlineLevel="1" spans="1:10">
      <c r="A24" s="126"/>
      <c r="B24" s="126"/>
      <c r="C24" s="126" t="s">
        <v>512</v>
      </c>
      <c r="D24" s="126" t="s">
        <v>513</v>
      </c>
      <c r="E24" s="126" t="s">
        <v>556</v>
      </c>
      <c r="F24" s="126" t="s">
        <v>498</v>
      </c>
      <c r="G24" s="125" t="s">
        <v>557</v>
      </c>
      <c r="H24" s="125"/>
      <c r="I24" s="126" t="s">
        <v>558</v>
      </c>
      <c r="J24" s="126" t="s">
        <v>553</v>
      </c>
    </row>
    <row r="25" s="1" customFormat="1" ht="52.5" customHeight="1" outlineLevel="1" spans="1:10">
      <c r="A25" s="126"/>
      <c r="B25" s="126"/>
      <c r="C25" s="126" t="s">
        <v>518</v>
      </c>
      <c r="D25" s="126" t="s">
        <v>519</v>
      </c>
      <c r="E25" s="126" t="s">
        <v>559</v>
      </c>
      <c r="F25" s="126" t="s">
        <v>505</v>
      </c>
      <c r="G25" s="125" t="s">
        <v>547</v>
      </c>
      <c r="H25" s="125" t="s">
        <v>507</v>
      </c>
      <c r="I25" s="126" t="s">
        <v>501</v>
      </c>
      <c r="J25" s="126" t="s">
        <v>553</v>
      </c>
    </row>
    <row r="26" s="1" customFormat="1" ht="52.5" customHeight="1" outlineLevel="1" spans="1:10">
      <c r="A26" s="126"/>
      <c r="B26" s="126"/>
      <c r="C26" s="126" t="s">
        <v>521</v>
      </c>
      <c r="D26" s="126" t="s">
        <v>522</v>
      </c>
      <c r="E26" s="126" t="s">
        <v>560</v>
      </c>
      <c r="F26" s="126" t="s">
        <v>524</v>
      </c>
      <c r="G26" s="125" t="s">
        <v>561</v>
      </c>
      <c r="H26" s="125" t="s">
        <v>531</v>
      </c>
      <c r="I26" s="126" t="s">
        <v>501</v>
      </c>
      <c r="J26" s="126" t="s">
        <v>553</v>
      </c>
    </row>
    <row r="27" s="1" customFormat="1" ht="52.5" customHeight="1" outlineLevel="1" spans="1:10">
      <c r="A27" s="126" t="s">
        <v>473</v>
      </c>
      <c r="B27" s="126" t="s">
        <v>562</v>
      </c>
      <c r="C27" s="126" t="s">
        <v>495</v>
      </c>
      <c r="D27" s="126" t="s">
        <v>496</v>
      </c>
      <c r="E27" s="126" t="s">
        <v>563</v>
      </c>
      <c r="F27" s="126" t="s">
        <v>498</v>
      </c>
      <c r="G27" s="125" t="s">
        <v>88</v>
      </c>
      <c r="H27" s="125" t="s">
        <v>552</v>
      </c>
      <c r="I27" s="126" t="s">
        <v>501</v>
      </c>
      <c r="J27" s="126" t="s">
        <v>564</v>
      </c>
    </row>
    <row r="28" s="1" customFormat="1" ht="52.5" customHeight="1" outlineLevel="1" spans="1:10">
      <c r="A28" s="126"/>
      <c r="B28" s="126"/>
      <c r="C28" s="126" t="s">
        <v>512</v>
      </c>
      <c r="D28" s="126" t="s">
        <v>513</v>
      </c>
      <c r="E28" s="126" t="s">
        <v>565</v>
      </c>
      <c r="F28" s="126" t="s">
        <v>505</v>
      </c>
      <c r="G28" s="125" t="s">
        <v>547</v>
      </c>
      <c r="H28" s="125" t="s">
        <v>507</v>
      </c>
      <c r="I28" s="126" t="s">
        <v>501</v>
      </c>
      <c r="J28" s="126" t="s">
        <v>564</v>
      </c>
    </row>
    <row r="29" s="1" customFormat="1" ht="52.5" customHeight="1" outlineLevel="1" spans="1:10">
      <c r="A29" s="126"/>
      <c r="B29" s="126"/>
      <c r="C29" s="126" t="s">
        <v>518</v>
      </c>
      <c r="D29" s="126" t="s">
        <v>519</v>
      </c>
      <c r="E29" s="126" t="s">
        <v>566</v>
      </c>
      <c r="F29" s="126" t="s">
        <v>505</v>
      </c>
      <c r="G29" s="125" t="s">
        <v>547</v>
      </c>
      <c r="H29" s="125" t="s">
        <v>507</v>
      </c>
      <c r="I29" s="126" t="s">
        <v>501</v>
      </c>
      <c r="J29" s="126" t="s">
        <v>564</v>
      </c>
    </row>
    <row r="30" s="1" customFormat="1" ht="52.5" customHeight="1" outlineLevel="1" spans="1:10">
      <c r="A30" s="126"/>
      <c r="B30" s="126"/>
      <c r="C30" s="126" t="s">
        <v>521</v>
      </c>
      <c r="D30" s="126" t="s">
        <v>522</v>
      </c>
      <c r="E30" s="126" t="s">
        <v>522</v>
      </c>
      <c r="F30" s="126" t="s">
        <v>524</v>
      </c>
      <c r="G30" s="125" t="s">
        <v>567</v>
      </c>
      <c r="H30" s="125" t="s">
        <v>531</v>
      </c>
      <c r="I30" s="126" t="s">
        <v>501</v>
      </c>
      <c r="J30" s="126" t="s">
        <v>564</v>
      </c>
    </row>
    <row r="31" s="1" customFormat="1" ht="52.5" customHeight="1" outlineLevel="1" spans="1:10">
      <c r="A31" s="126" t="s">
        <v>362</v>
      </c>
      <c r="B31" s="126" t="s">
        <v>568</v>
      </c>
      <c r="C31" s="126" t="s">
        <v>495</v>
      </c>
      <c r="D31" s="126" t="s">
        <v>496</v>
      </c>
      <c r="E31" s="126" t="s">
        <v>569</v>
      </c>
      <c r="F31" s="126" t="s">
        <v>498</v>
      </c>
      <c r="G31" s="125" t="s">
        <v>88</v>
      </c>
      <c r="H31" s="125" t="s">
        <v>552</v>
      </c>
      <c r="I31" s="126" t="s">
        <v>501</v>
      </c>
      <c r="J31" s="126" t="s">
        <v>570</v>
      </c>
    </row>
    <row r="32" s="1" customFormat="1" ht="52.5" customHeight="1" outlineLevel="1" spans="1:10">
      <c r="A32" s="126"/>
      <c r="B32" s="126"/>
      <c r="C32" s="126" t="s">
        <v>512</v>
      </c>
      <c r="D32" s="126" t="s">
        <v>513</v>
      </c>
      <c r="E32" s="126" t="s">
        <v>571</v>
      </c>
      <c r="F32" s="126" t="s">
        <v>498</v>
      </c>
      <c r="G32" s="125" t="s">
        <v>572</v>
      </c>
      <c r="H32" s="125"/>
      <c r="I32" s="126" t="s">
        <v>558</v>
      </c>
      <c r="J32" s="126" t="s">
        <v>570</v>
      </c>
    </row>
    <row r="33" s="1" customFormat="1" ht="52.5" customHeight="1" outlineLevel="1" spans="1:10">
      <c r="A33" s="126"/>
      <c r="B33" s="126"/>
      <c r="C33" s="126" t="s">
        <v>518</v>
      </c>
      <c r="D33" s="126" t="s">
        <v>519</v>
      </c>
      <c r="E33" s="126" t="s">
        <v>573</v>
      </c>
      <c r="F33" s="126" t="s">
        <v>505</v>
      </c>
      <c r="G33" s="125" t="s">
        <v>547</v>
      </c>
      <c r="H33" s="125" t="s">
        <v>507</v>
      </c>
      <c r="I33" s="126" t="s">
        <v>501</v>
      </c>
      <c r="J33" s="126" t="s">
        <v>570</v>
      </c>
    </row>
    <row r="34" s="1" customFormat="1" ht="52.5" customHeight="1" outlineLevel="1" spans="1:10">
      <c r="A34" s="126" t="s">
        <v>462</v>
      </c>
      <c r="B34" s="126" t="s">
        <v>574</v>
      </c>
      <c r="C34" s="126" t="s">
        <v>495</v>
      </c>
      <c r="D34" s="126" t="s">
        <v>496</v>
      </c>
      <c r="E34" s="126" t="s">
        <v>575</v>
      </c>
      <c r="F34" s="126" t="s">
        <v>505</v>
      </c>
      <c r="G34" s="125" t="s">
        <v>88</v>
      </c>
      <c r="H34" s="125" t="s">
        <v>500</v>
      </c>
      <c r="I34" s="126" t="s">
        <v>501</v>
      </c>
      <c r="J34" s="126" t="s">
        <v>576</v>
      </c>
    </row>
    <row r="35" s="1" customFormat="1" ht="52.5" customHeight="1" outlineLevel="1" spans="1:10">
      <c r="A35" s="126"/>
      <c r="B35" s="126"/>
      <c r="C35" s="126" t="s">
        <v>495</v>
      </c>
      <c r="D35" s="126" t="s">
        <v>503</v>
      </c>
      <c r="E35" s="126" t="s">
        <v>577</v>
      </c>
      <c r="F35" s="126" t="s">
        <v>498</v>
      </c>
      <c r="G35" s="125" t="s">
        <v>555</v>
      </c>
      <c r="H35" s="125" t="s">
        <v>507</v>
      </c>
      <c r="I35" s="126" t="s">
        <v>501</v>
      </c>
      <c r="J35" s="126" t="s">
        <v>578</v>
      </c>
    </row>
    <row r="36" s="1" customFormat="1" ht="52.5" customHeight="1" outlineLevel="1" spans="1:10">
      <c r="A36" s="126"/>
      <c r="B36" s="126"/>
      <c r="C36" s="126" t="s">
        <v>495</v>
      </c>
      <c r="D36" s="126" t="s">
        <v>508</v>
      </c>
      <c r="E36" s="126" t="s">
        <v>579</v>
      </c>
      <c r="F36" s="126" t="s">
        <v>498</v>
      </c>
      <c r="G36" s="125" t="s">
        <v>96</v>
      </c>
      <c r="H36" s="125" t="s">
        <v>580</v>
      </c>
      <c r="I36" s="126" t="s">
        <v>501</v>
      </c>
      <c r="J36" s="126" t="s">
        <v>579</v>
      </c>
    </row>
    <row r="37" s="1" customFormat="1" ht="52.5" customHeight="1" outlineLevel="1" spans="1:10">
      <c r="A37" s="126"/>
      <c r="B37" s="126"/>
      <c r="C37" s="126" t="s">
        <v>512</v>
      </c>
      <c r="D37" s="126" t="s">
        <v>513</v>
      </c>
      <c r="E37" s="126" t="s">
        <v>581</v>
      </c>
      <c r="F37" s="126" t="s">
        <v>505</v>
      </c>
      <c r="G37" s="125" t="s">
        <v>515</v>
      </c>
      <c r="H37" s="125" t="s">
        <v>507</v>
      </c>
      <c r="I37" s="126" t="s">
        <v>501</v>
      </c>
      <c r="J37" s="126" t="s">
        <v>582</v>
      </c>
    </row>
    <row r="38" s="1" customFormat="1" ht="52.5" customHeight="1" outlineLevel="1" spans="1:10">
      <c r="A38" s="126"/>
      <c r="B38" s="126"/>
      <c r="C38" s="126" t="s">
        <v>512</v>
      </c>
      <c r="D38" s="126" t="s">
        <v>513</v>
      </c>
      <c r="E38" s="126" t="s">
        <v>583</v>
      </c>
      <c r="F38" s="126" t="s">
        <v>498</v>
      </c>
      <c r="G38" s="125" t="s">
        <v>555</v>
      </c>
      <c r="H38" s="125" t="s">
        <v>507</v>
      </c>
      <c r="I38" s="126" t="s">
        <v>501</v>
      </c>
      <c r="J38" s="126" t="s">
        <v>583</v>
      </c>
    </row>
    <row r="39" s="1" customFormat="1" ht="52.5" customHeight="1" outlineLevel="1" spans="1:10">
      <c r="A39" s="126"/>
      <c r="B39" s="126"/>
      <c r="C39" s="126" t="s">
        <v>518</v>
      </c>
      <c r="D39" s="126" t="s">
        <v>519</v>
      </c>
      <c r="E39" s="126" t="s">
        <v>584</v>
      </c>
      <c r="F39" s="126" t="s">
        <v>505</v>
      </c>
      <c r="G39" s="125" t="s">
        <v>547</v>
      </c>
      <c r="H39" s="125" t="s">
        <v>507</v>
      </c>
      <c r="I39" s="126" t="s">
        <v>501</v>
      </c>
      <c r="J39" s="126" t="s">
        <v>584</v>
      </c>
    </row>
    <row r="40" s="1" customFormat="1" ht="52.5" customHeight="1" outlineLevel="1" spans="1:10">
      <c r="A40" s="126"/>
      <c r="B40" s="126"/>
      <c r="C40" s="126" t="s">
        <v>521</v>
      </c>
      <c r="D40" s="126" t="s">
        <v>522</v>
      </c>
      <c r="E40" s="126" t="s">
        <v>585</v>
      </c>
      <c r="F40" s="126" t="s">
        <v>524</v>
      </c>
      <c r="G40" s="125" t="s">
        <v>561</v>
      </c>
      <c r="H40" s="125" t="s">
        <v>586</v>
      </c>
      <c r="I40" s="126" t="s">
        <v>501</v>
      </c>
      <c r="J40" s="126" t="s">
        <v>587</v>
      </c>
    </row>
    <row r="41" s="1" customFormat="1" ht="52.5" customHeight="1" outlineLevel="1" spans="1:10">
      <c r="A41" s="126"/>
      <c r="B41" s="126"/>
      <c r="C41" s="126" t="s">
        <v>521</v>
      </c>
      <c r="D41" s="126" t="s">
        <v>522</v>
      </c>
      <c r="E41" s="126" t="s">
        <v>588</v>
      </c>
      <c r="F41" s="126" t="s">
        <v>524</v>
      </c>
      <c r="G41" s="125" t="s">
        <v>589</v>
      </c>
      <c r="H41" s="125" t="s">
        <v>586</v>
      </c>
      <c r="I41" s="126" t="s">
        <v>501</v>
      </c>
      <c r="J41" s="126" t="s">
        <v>590</v>
      </c>
    </row>
    <row r="42" s="1" customFormat="1" ht="52.5" customHeight="1" outlineLevel="1" spans="1:10">
      <c r="A42" s="126" t="s">
        <v>388</v>
      </c>
      <c r="B42" s="126" t="s">
        <v>591</v>
      </c>
      <c r="C42" s="126" t="s">
        <v>495</v>
      </c>
      <c r="D42" s="126" t="s">
        <v>496</v>
      </c>
      <c r="E42" s="126" t="s">
        <v>592</v>
      </c>
      <c r="F42" s="126" t="s">
        <v>505</v>
      </c>
      <c r="G42" s="125" t="s">
        <v>88</v>
      </c>
      <c r="H42" s="125" t="s">
        <v>593</v>
      </c>
      <c r="I42" s="126" t="s">
        <v>501</v>
      </c>
      <c r="J42" s="126" t="s">
        <v>594</v>
      </c>
    </row>
    <row r="43" s="1" customFormat="1" ht="52.5" customHeight="1" outlineLevel="1" spans="1:10">
      <c r="A43" s="126"/>
      <c r="B43" s="126"/>
      <c r="C43" s="126" t="s">
        <v>512</v>
      </c>
      <c r="D43" s="126" t="s">
        <v>513</v>
      </c>
      <c r="E43" s="126" t="s">
        <v>595</v>
      </c>
      <c r="F43" s="126" t="s">
        <v>505</v>
      </c>
      <c r="G43" s="125" t="s">
        <v>515</v>
      </c>
      <c r="H43" s="125" t="s">
        <v>507</v>
      </c>
      <c r="I43" s="126" t="s">
        <v>501</v>
      </c>
      <c r="J43" s="126" t="s">
        <v>594</v>
      </c>
    </row>
    <row r="44" s="1" customFormat="1" ht="52.5" customHeight="1" outlineLevel="1" spans="1:10">
      <c r="A44" s="126"/>
      <c r="B44" s="126"/>
      <c r="C44" s="126" t="s">
        <v>518</v>
      </c>
      <c r="D44" s="126" t="s">
        <v>519</v>
      </c>
      <c r="E44" s="126" t="s">
        <v>596</v>
      </c>
      <c r="F44" s="126" t="s">
        <v>505</v>
      </c>
      <c r="G44" s="125" t="s">
        <v>515</v>
      </c>
      <c r="H44" s="125" t="s">
        <v>507</v>
      </c>
      <c r="I44" s="126" t="s">
        <v>501</v>
      </c>
      <c r="J44" s="126" t="s">
        <v>594</v>
      </c>
    </row>
    <row r="45" s="1" customFormat="1" ht="52.5" customHeight="1" outlineLevel="1" spans="1:10">
      <c r="A45" s="126"/>
      <c r="B45" s="126"/>
      <c r="C45" s="126" t="s">
        <v>521</v>
      </c>
      <c r="D45" s="126" t="s">
        <v>522</v>
      </c>
      <c r="E45" s="126" t="s">
        <v>597</v>
      </c>
      <c r="F45" s="126" t="s">
        <v>524</v>
      </c>
      <c r="G45" s="125" t="s">
        <v>530</v>
      </c>
      <c r="H45" s="125" t="s">
        <v>531</v>
      </c>
      <c r="I45" s="126" t="s">
        <v>501</v>
      </c>
      <c r="J45" s="126" t="s">
        <v>594</v>
      </c>
    </row>
    <row r="46" s="1" customFormat="1" ht="52.5" customHeight="1" outlineLevel="1" spans="1:10">
      <c r="A46" s="126" t="s">
        <v>450</v>
      </c>
      <c r="B46" s="126" t="s">
        <v>598</v>
      </c>
      <c r="C46" s="126" t="s">
        <v>495</v>
      </c>
      <c r="D46" s="126" t="s">
        <v>496</v>
      </c>
      <c r="E46" s="126" t="s">
        <v>599</v>
      </c>
      <c r="F46" s="126" t="s">
        <v>505</v>
      </c>
      <c r="G46" s="125" t="s">
        <v>94</v>
      </c>
      <c r="H46" s="125" t="s">
        <v>600</v>
      </c>
      <c r="I46" s="126" t="s">
        <v>501</v>
      </c>
      <c r="J46" s="126" t="s">
        <v>601</v>
      </c>
    </row>
    <row r="47" s="1" customFormat="1" ht="52.5" customHeight="1" outlineLevel="1" spans="1:10">
      <c r="A47" s="126"/>
      <c r="B47" s="126"/>
      <c r="C47" s="126" t="s">
        <v>495</v>
      </c>
      <c r="D47" s="126" t="s">
        <v>496</v>
      </c>
      <c r="E47" s="126" t="s">
        <v>602</v>
      </c>
      <c r="F47" s="126" t="s">
        <v>505</v>
      </c>
      <c r="G47" s="125" t="s">
        <v>603</v>
      </c>
      <c r="H47" s="125" t="s">
        <v>500</v>
      </c>
      <c r="I47" s="126" t="s">
        <v>501</v>
      </c>
      <c r="J47" s="126" t="s">
        <v>601</v>
      </c>
    </row>
    <row r="48" s="1" customFormat="1" ht="52.5" customHeight="1" outlineLevel="1" spans="1:10">
      <c r="A48" s="126"/>
      <c r="B48" s="126"/>
      <c r="C48" s="126" t="s">
        <v>512</v>
      </c>
      <c r="D48" s="126" t="s">
        <v>513</v>
      </c>
      <c r="E48" s="126" t="s">
        <v>604</v>
      </c>
      <c r="F48" s="126" t="s">
        <v>505</v>
      </c>
      <c r="G48" s="125" t="s">
        <v>547</v>
      </c>
      <c r="H48" s="125" t="s">
        <v>507</v>
      </c>
      <c r="I48" s="126" t="s">
        <v>501</v>
      </c>
      <c r="J48" s="126" t="s">
        <v>601</v>
      </c>
    </row>
    <row r="49" s="1" customFormat="1" ht="52.5" customHeight="1" outlineLevel="1" spans="1:10">
      <c r="A49" s="126"/>
      <c r="B49" s="126"/>
      <c r="C49" s="126" t="s">
        <v>518</v>
      </c>
      <c r="D49" s="126" t="s">
        <v>519</v>
      </c>
      <c r="E49" s="126" t="s">
        <v>605</v>
      </c>
      <c r="F49" s="126" t="s">
        <v>505</v>
      </c>
      <c r="G49" s="125" t="s">
        <v>547</v>
      </c>
      <c r="H49" s="125" t="s">
        <v>507</v>
      </c>
      <c r="I49" s="126" t="s">
        <v>501</v>
      </c>
      <c r="J49" s="126" t="s">
        <v>601</v>
      </c>
    </row>
    <row r="50" s="1" customFormat="1" ht="52.5" customHeight="1" outlineLevel="1" spans="1:10">
      <c r="A50" s="126"/>
      <c r="B50" s="126"/>
      <c r="C50" s="126" t="s">
        <v>521</v>
      </c>
      <c r="D50" s="126" t="s">
        <v>522</v>
      </c>
      <c r="E50" s="126" t="s">
        <v>522</v>
      </c>
      <c r="F50" s="126" t="s">
        <v>524</v>
      </c>
      <c r="G50" s="125" t="s">
        <v>606</v>
      </c>
      <c r="H50" s="125" t="s">
        <v>526</v>
      </c>
      <c r="I50" s="126" t="s">
        <v>501</v>
      </c>
      <c r="J50" s="126" t="s">
        <v>601</v>
      </c>
    </row>
    <row r="51" s="1" customFormat="1" ht="52.5" customHeight="1" outlineLevel="1" spans="1:10">
      <c r="A51" s="126" t="s">
        <v>479</v>
      </c>
      <c r="B51" s="126" t="s">
        <v>607</v>
      </c>
      <c r="C51" s="126" t="s">
        <v>495</v>
      </c>
      <c r="D51" s="126" t="s">
        <v>496</v>
      </c>
      <c r="E51" s="126" t="s">
        <v>608</v>
      </c>
      <c r="F51" s="126" t="s">
        <v>505</v>
      </c>
      <c r="G51" s="125" t="s">
        <v>93</v>
      </c>
      <c r="H51" s="125" t="s">
        <v>500</v>
      </c>
      <c r="I51" s="126" t="s">
        <v>501</v>
      </c>
      <c r="J51" s="126" t="s">
        <v>609</v>
      </c>
    </row>
    <row r="52" s="1" customFormat="1" ht="52.5" customHeight="1" outlineLevel="1" spans="1:10">
      <c r="A52" s="126"/>
      <c r="B52" s="126"/>
      <c r="C52" s="126" t="s">
        <v>512</v>
      </c>
      <c r="D52" s="126" t="s">
        <v>513</v>
      </c>
      <c r="E52" s="126" t="s">
        <v>610</v>
      </c>
      <c r="F52" s="126" t="s">
        <v>505</v>
      </c>
      <c r="G52" s="125" t="s">
        <v>547</v>
      </c>
      <c r="H52" s="125" t="s">
        <v>507</v>
      </c>
      <c r="I52" s="126" t="s">
        <v>501</v>
      </c>
      <c r="J52" s="126" t="s">
        <v>611</v>
      </c>
    </row>
    <row r="53" s="1" customFormat="1" ht="52.5" customHeight="1" outlineLevel="1" spans="1:10">
      <c r="A53" s="126"/>
      <c r="B53" s="126"/>
      <c r="C53" s="126" t="s">
        <v>518</v>
      </c>
      <c r="D53" s="126" t="s">
        <v>519</v>
      </c>
      <c r="E53" s="126" t="s">
        <v>612</v>
      </c>
      <c r="F53" s="126" t="s">
        <v>505</v>
      </c>
      <c r="G53" s="125" t="s">
        <v>547</v>
      </c>
      <c r="H53" s="125" t="s">
        <v>507</v>
      </c>
      <c r="I53" s="126" t="s">
        <v>501</v>
      </c>
      <c r="J53" s="126" t="s">
        <v>613</v>
      </c>
    </row>
    <row r="54" s="1" customFormat="1" ht="52.5" customHeight="1" outlineLevel="1" spans="1:10">
      <c r="A54" s="126"/>
      <c r="B54" s="126"/>
      <c r="C54" s="126" t="s">
        <v>521</v>
      </c>
      <c r="D54" s="126" t="s">
        <v>522</v>
      </c>
      <c r="E54" s="126" t="s">
        <v>521</v>
      </c>
      <c r="F54" s="126" t="s">
        <v>524</v>
      </c>
      <c r="G54" s="125" t="s">
        <v>614</v>
      </c>
      <c r="H54" s="125" t="s">
        <v>526</v>
      </c>
      <c r="I54" s="126" t="s">
        <v>501</v>
      </c>
      <c r="J54" s="126" t="s">
        <v>615</v>
      </c>
    </row>
    <row r="55" s="1" customFormat="1" ht="52.5" customHeight="1" outlineLevel="1" spans="1:10">
      <c r="A55" s="126" t="s">
        <v>386</v>
      </c>
      <c r="B55" s="126" t="s">
        <v>616</v>
      </c>
      <c r="C55" s="126" t="s">
        <v>495</v>
      </c>
      <c r="D55" s="126" t="s">
        <v>496</v>
      </c>
      <c r="E55" s="126" t="s">
        <v>617</v>
      </c>
      <c r="F55" s="126" t="s">
        <v>498</v>
      </c>
      <c r="G55" s="125" t="s">
        <v>618</v>
      </c>
      <c r="H55" s="125" t="s">
        <v>500</v>
      </c>
      <c r="I55" s="126" t="s">
        <v>501</v>
      </c>
      <c r="J55" s="126" t="s">
        <v>619</v>
      </c>
    </row>
    <row r="56" s="1" customFormat="1" ht="52.5" customHeight="1" outlineLevel="1" spans="1:10">
      <c r="A56" s="126"/>
      <c r="B56" s="126"/>
      <c r="C56" s="126" t="s">
        <v>495</v>
      </c>
      <c r="D56" s="126" t="s">
        <v>503</v>
      </c>
      <c r="E56" s="126" t="s">
        <v>620</v>
      </c>
      <c r="F56" s="126" t="s">
        <v>498</v>
      </c>
      <c r="G56" s="125" t="s">
        <v>555</v>
      </c>
      <c r="H56" s="125" t="s">
        <v>507</v>
      </c>
      <c r="I56" s="126" t="s">
        <v>501</v>
      </c>
      <c r="J56" s="126" t="s">
        <v>619</v>
      </c>
    </row>
    <row r="57" s="1" customFormat="1" ht="52.5" customHeight="1" outlineLevel="1" spans="1:10">
      <c r="A57" s="126"/>
      <c r="B57" s="126"/>
      <c r="C57" s="126" t="s">
        <v>495</v>
      </c>
      <c r="D57" s="126" t="s">
        <v>508</v>
      </c>
      <c r="E57" s="126" t="s">
        <v>621</v>
      </c>
      <c r="F57" s="126" t="s">
        <v>498</v>
      </c>
      <c r="G57" s="125" t="s">
        <v>510</v>
      </c>
      <c r="H57" s="125" t="s">
        <v>622</v>
      </c>
      <c r="I57" s="126" t="s">
        <v>501</v>
      </c>
      <c r="J57" s="126" t="s">
        <v>619</v>
      </c>
    </row>
    <row r="58" s="1" customFormat="1" ht="52.5" customHeight="1" outlineLevel="1" spans="1:10">
      <c r="A58" s="126"/>
      <c r="B58" s="126"/>
      <c r="C58" s="126" t="s">
        <v>512</v>
      </c>
      <c r="D58" s="126" t="s">
        <v>513</v>
      </c>
      <c r="E58" s="126" t="s">
        <v>616</v>
      </c>
      <c r="F58" s="126" t="s">
        <v>498</v>
      </c>
      <c r="G58" s="125" t="s">
        <v>623</v>
      </c>
      <c r="H58" s="125"/>
      <c r="I58" s="126" t="s">
        <v>558</v>
      </c>
      <c r="J58" s="126" t="s">
        <v>619</v>
      </c>
    </row>
    <row r="59" s="1" customFormat="1" ht="52.5" customHeight="1" outlineLevel="1" spans="1:10">
      <c r="A59" s="126"/>
      <c r="B59" s="126"/>
      <c r="C59" s="126" t="s">
        <v>512</v>
      </c>
      <c r="D59" s="126" t="s">
        <v>516</v>
      </c>
      <c r="E59" s="126" t="s">
        <v>624</v>
      </c>
      <c r="F59" s="126" t="s">
        <v>498</v>
      </c>
      <c r="G59" s="125" t="s">
        <v>625</v>
      </c>
      <c r="H59" s="125"/>
      <c r="I59" s="126" t="s">
        <v>558</v>
      </c>
      <c r="J59" s="126" t="s">
        <v>619</v>
      </c>
    </row>
    <row r="60" s="1" customFormat="1" ht="52.5" customHeight="1" outlineLevel="1" spans="1:10">
      <c r="A60" s="126"/>
      <c r="B60" s="126"/>
      <c r="C60" s="126" t="s">
        <v>518</v>
      </c>
      <c r="D60" s="126" t="s">
        <v>519</v>
      </c>
      <c r="E60" s="126" t="s">
        <v>559</v>
      </c>
      <c r="F60" s="126" t="s">
        <v>505</v>
      </c>
      <c r="G60" s="125" t="s">
        <v>547</v>
      </c>
      <c r="H60" s="125" t="s">
        <v>507</v>
      </c>
      <c r="I60" s="126" t="s">
        <v>501</v>
      </c>
      <c r="J60" s="126" t="s">
        <v>619</v>
      </c>
    </row>
    <row r="61" s="1" customFormat="1" ht="52.5" customHeight="1" outlineLevel="1" spans="1:10">
      <c r="A61" s="126" t="s">
        <v>458</v>
      </c>
      <c r="B61" s="126" t="s">
        <v>626</v>
      </c>
      <c r="C61" s="126" t="s">
        <v>495</v>
      </c>
      <c r="D61" s="126" t="s">
        <v>496</v>
      </c>
      <c r="E61" s="126" t="s">
        <v>627</v>
      </c>
      <c r="F61" s="126" t="s">
        <v>498</v>
      </c>
      <c r="G61" s="125" t="s">
        <v>88</v>
      </c>
      <c r="H61" s="125" t="s">
        <v>500</v>
      </c>
      <c r="I61" s="126" t="s">
        <v>501</v>
      </c>
      <c r="J61" s="126" t="s">
        <v>628</v>
      </c>
    </row>
    <row r="62" s="1" customFormat="1" ht="52.5" customHeight="1" outlineLevel="1" spans="1:10">
      <c r="A62" s="126"/>
      <c r="B62" s="126"/>
      <c r="C62" s="126" t="s">
        <v>495</v>
      </c>
      <c r="D62" s="126" t="s">
        <v>503</v>
      </c>
      <c r="E62" s="126" t="s">
        <v>504</v>
      </c>
      <c r="F62" s="126" t="s">
        <v>505</v>
      </c>
      <c r="G62" s="125" t="s">
        <v>506</v>
      </c>
      <c r="H62" s="125" t="s">
        <v>507</v>
      </c>
      <c r="I62" s="126" t="s">
        <v>501</v>
      </c>
      <c r="J62" s="126" t="s">
        <v>628</v>
      </c>
    </row>
    <row r="63" s="1" customFormat="1" ht="52.5" customHeight="1" outlineLevel="1" spans="1:10">
      <c r="A63" s="126"/>
      <c r="B63" s="126"/>
      <c r="C63" s="126" t="s">
        <v>495</v>
      </c>
      <c r="D63" s="126" t="s">
        <v>508</v>
      </c>
      <c r="E63" s="126" t="s">
        <v>509</v>
      </c>
      <c r="F63" s="126" t="s">
        <v>498</v>
      </c>
      <c r="G63" s="125" t="s">
        <v>510</v>
      </c>
      <c r="H63" s="125" t="s">
        <v>511</v>
      </c>
      <c r="I63" s="126" t="s">
        <v>501</v>
      </c>
      <c r="J63" s="126" t="s">
        <v>628</v>
      </c>
    </row>
    <row r="64" s="1" customFormat="1" ht="52.5" customHeight="1" outlineLevel="1" spans="1:10">
      <c r="A64" s="126"/>
      <c r="B64" s="126"/>
      <c r="C64" s="126" t="s">
        <v>512</v>
      </c>
      <c r="D64" s="126" t="s">
        <v>513</v>
      </c>
      <c r="E64" s="126" t="s">
        <v>629</v>
      </c>
      <c r="F64" s="126" t="s">
        <v>505</v>
      </c>
      <c r="G64" s="125" t="s">
        <v>506</v>
      </c>
      <c r="H64" s="125" t="s">
        <v>507</v>
      </c>
      <c r="I64" s="126" t="s">
        <v>501</v>
      </c>
      <c r="J64" s="126" t="s">
        <v>630</v>
      </c>
    </row>
    <row r="65" s="1" customFormat="1" ht="52.5" customHeight="1" outlineLevel="1" spans="1:10">
      <c r="A65" s="126"/>
      <c r="B65" s="126"/>
      <c r="C65" s="126" t="s">
        <v>512</v>
      </c>
      <c r="D65" s="126" t="s">
        <v>516</v>
      </c>
      <c r="E65" s="126" t="s">
        <v>517</v>
      </c>
      <c r="F65" s="126" t="s">
        <v>631</v>
      </c>
      <c r="G65" s="125" t="s">
        <v>515</v>
      </c>
      <c r="H65" s="125" t="s">
        <v>507</v>
      </c>
      <c r="I65" s="126" t="s">
        <v>501</v>
      </c>
      <c r="J65" s="126" t="s">
        <v>632</v>
      </c>
    </row>
    <row r="66" s="1" customFormat="1" ht="52.5" customHeight="1" outlineLevel="1" spans="1:10">
      <c r="A66" s="126"/>
      <c r="B66" s="126"/>
      <c r="C66" s="126" t="s">
        <v>518</v>
      </c>
      <c r="D66" s="126" t="s">
        <v>519</v>
      </c>
      <c r="E66" s="126" t="s">
        <v>633</v>
      </c>
      <c r="F66" s="126" t="s">
        <v>505</v>
      </c>
      <c r="G66" s="125" t="s">
        <v>547</v>
      </c>
      <c r="H66" s="125" t="s">
        <v>507</v>
      </c>
      <c r="I66" s="126" t="s">
        <v>501</v>
      </c>
      <c r="J66" s="126" t="s">
        <v>630</v>
      </c>
    </row>
    <row r="67" s="1" customFormat="1" ht="52.5" customHeight="1" outlineLevel="1" spans="1:10">
      <c r="A67" s="126"/>
      <c r="B67" s="126"/>
      <c r="C67" s="126" t="s">
        <v>521</v>
      </c>
      <c r="D67" s="126" t="s">
        <v>634</v>
      </c>
      <c r="E67" s="126" t="s">
        <v>635</v>
      </c>
      <c r="F67" s="126" t="s">
        <v>524</v>
      </c>
      <c r="G67" s="125" t="s">
        <v>636</v>
      </c>
      <c r="H67" s="125" t="s">
        <v>526</v>
      </c>
      <c r="I67" s="126" t="s">
        <v>501</v>
      </c>
      <c r="J67" s="126" t="s">
        <v>637</v>
      </c>
    </row>
    <row r="68" s="1" customFormat="1" ht="52.5" customHeight="1" outlineLevel="1" spans="1:10">
      <c r="A68" s="126" t="s">
        <v>481</v>
      </c>
      <c r="B68" s="126" t="s">
        <v>638</v>
      </c>
      <c r="C68" s="126" t="s">
        <v>495</v>
      </c>
      <c r="D68" s="126" t="s">
        <v>496</v>
      </c>
      <c r="E68" s="126" t="s">
        <v>639</v>
      </c>
      <c r="F68" s="126" t="s">
        <v>498</v>
      </c>
      <c r="G68" s="125" t="s">
        <v>640</v>
      </c>
      <c r="H68" s="125" t="s">
        <v>552</v>
      </c>
      <c r="I68" s="126" t="s">
        <v>501</v>
      </c>
      <c r="J68" s="126" t="s">
        <v>641</v>
      </c>
    </row>
    <row r="69" s="1" customFormat="1" ht="52.5" customHeight="1" outlineLevel="1" spans="1:10">
      <c r="A69" s="126"/>
      <c r="B69" s="126"/>
      <c r="C69" s="126" t="s">
        <v>495</v>
      </c>
      <c r="D69" s="126" t="s">
        <v>496</v>
      </c>
      <c r="E69" s="126" t="s">
        <v>642</v>
      </c>
      <c r="F69" s="126" t="s">
        <v>505</v>
      </c>
      <c r="G69" s="125" t="s">
        <v>240</v>
      </c>
      <c r="H69" s="125" t="s">
        <v>643</v>
      </c>
      <c r="I69" s="126" t="s">
        <v>501</v>
      </c>
      <c r="J69" s="126" t="s">
        <v>641</v>
      </c>
    </row>
    <row r="70" s="1" customFormat="1" ht="52.5" customHeight="1" outlineLevel="1" spans="1:10">
      <c r="A70" s="126"/>
      <c r="B70" s="126"/>
      <c r="C70" s="126" t="s">
        <v>495</v>
      </c>
      <c r="D70" s="126" t="s">
        <v>503</v>
      </c>
      <c r="E70" s="126" t="s">
        <v>644</v>
      </c>
      <c r="F70" s="126" t="s">
        <v>498</v>
      </c>
      <c r="G70" s="125" t="s">
        <v>555</v>
      </c>
      <c r="H70" s="125" t="s">
        <v>507</v>
      </c>
      <c r="I70" s="126" t="s">
        <v>501</v>
      </c>
      <c r="J70" s="126" t="s">
        <v>645</v>
      </c>
    </row>
    <row r="71" s="1" customFormat="1" ht="52.5" customHeight="1" outlineLevel="1" spans="1:10">
      <c r="A71" s="126"/>
      <c r="B71" s="126"/>
      <c r="C71" s="126" t="s">
        <v>495</v>
      </c>
      <c r="D71" s="126" t="s">
        <v>508</v>
      </c>
      <c r="E71" s="126" t="s">
        <v>509</v>
      </c>
      <c r="F71" s="126" t="s">
        <v>498</v>
      </c>
      <c r="G71" s="125" t="s">
        <v>646</v>
      </c>
      <c r="H71" s="125" t="s">
        <v>647</v>
      </c>
      <c r="I71" s="126" t="s">
        <v>501</v>
      </c>
      <c r="J71" s="126" t="s">
        <v>648</v>
      </c>
    </row>
    <row r="72" s="1" customFormat="1" ht="52.5" customHeight="1" outlineLevel="1" spans="1:10">
      <c r="A72" s="126"/>
      <c r="B72" s="126"/>
      <c r="C72" s="126" t="s">
        <v>512</v>
      </c>
      <c r="D72" s="126" t="s">
        <v>649</v>
      </c>
      <c r="E72" s="126" t="s">
        <v>650</v>
      </c>
      <c r="F72" s="126" t="s">
        <v>505</v>
      </c>
      <c r="G72" s="125" t="s">
        <v>547</v>
      </c>
      <c r="H72" s="125" t="s">
        <v>507</v>
      </c>
      <c r="I72" s="126" t="s">
        <v>501</v>
      </c>
      <c r="J72" s="126" t="s">
        <v>651</v>
      </c>
    </row>
    <row r="73" s="1" customFormat="1" ht="52.5" customHeight="1" outlineLevel="1" spans="1:10">
      <c r="A73" s="126"/>
      <c r="B73" s="126"/>
      <c r="C73" s="126" t="s">
        <v>512</v>
      </c>
      <c r="D73" s="126" t="s">
        <v>513</v>
      </c>
      <c r="E73" s="126" t="s">
        <v>652</v>
      </c>
      <c r="F73" s="126" t="s">
        <v>498</v>
      </c>
      <c r="G73" s="125" t="s">
        <v>555</v>
      </c>
      <c r="H73" s="125" t="s">
        <v>507</v>
      </c>
      <c r="I73" s="126" t="s">
        <v>501</v>
      </c>
      <c r="J73" s="126" t="s">
        <v>653</v>
      </c>
    </row>
    <row r="74" s="1" customFormat="1" ht="52.5" customHeight="1" outlineLevel="1" spans="1:10">
      <c r="A74" s="126"/>
      <c r="B74" s="126"/>
      <c r="C74" s="126" t="s">
        <v>512</v>
      </c>
      <c r="D74" s="126" t="s">
        <v>654</v>
      </c>
      <c r="E74" s="126" t="s">
        <v>655</v>
      </c>
      <c r="F74" s="126" t="s">
        <v>505</v>
      </c>
      <c r="G74" s="125" t="s">
        <v>547</v>
      </c>
      <c r="H74" s="125" t="s">
        <v>507</v>
      </c>
      <c r="I74" s="126" t="s">
        <v>501</v>
      </c>
      <c r="J74" s="126" t="s">
        <v>655</v>
      </c>
    </row>
    <row r="75" s="1" customFormat="1" ht="52.5" customHeight="1" outlineLevel="1" spans="1:10">
      <c r="A75" s="126"/>
      <c r="B75" s="126"/>
      <c r="C75" s="126" t="s">
        <v>512</v>
      </c>
      <c r="D75" s="126" t="s">
        <v>516</v>
      </c>
      <c r="E75" s="126" t="s">
        <v>656</v>
      </c>
      <c r="F75" s="126" t="s">
        <v>498</v>
      </c>
      <c r="G75" s="125" t="s">
        <v>657</v>
      </c>
      <c r="H75" s="125"/>
      <c r="I75" s="126" t="s">
        <v>558</v>
      </c>
      <c r="J75" s="126" t="s">
        <v>658</v>
      </c>
    </row>
    <row r="76" s="1" customFormat="1" ht="52.5" customHeight="1" outlineLevel="1" spans="1:10">
      <c r="A76" s="126"/>
      <c r="B76" s="126"/>
      <c r="C76" s="126" t="s">
        <v>518</v>
      </c>
      <c r="D76" s="126" t="s">
        <v>519</v>
      </c>
      <c r="E76" s="126" t="s">
        <v>659</v>
      </c>
      <c r="F76" s="126" t="s">
        <v>505</v>
      </c>
      <c r="G76" s="125" t="s">
        <v>547</v>
      </c>
      <c r="H76" s="125" t="s">
        <v>507</v>
      </c>
      <c r="I76" s="126" t="s">
        <v>501</v>
      </c>
      <c r="J76" s="126" t="s">
        <v>659</v>
      </c>
    </row>
    <row r="77" s="1" customFormat="1" ht="52.5" customHeight="1" outlineLevel="1" spans="1:10">
      <c r="A77" s="126" t="s">
        <v>420</v>
      </c>
      <c r="B77" s="126" t="s">
        <v>660</v>
      </c>
      <c r="C77" s="126" t="s">
        <v>495</v>
      </c>
      <c r="D77" s="126" t="s">
        <v>496</v>
      </c>
      <c r="E77" s="126" t="s">
        <v>661</v>
      </c>
      <c r="F77" s="126" t="s">
        <v>505</v>
      </c>
      <c r="G77" s="125" t="s">
        <v>86</v>
      </c>
      <c r="H77" s="125" t="s">
        <v>552</v>
      </c>
      <c r="I77" s="126" t="s">
        <v>501</v>
      </c>
      <c r="J77" s="126" t="s">
        <v>662</v>
      </c>
    </row>
    <row r="78" s="1" customFormat="1" ht="52.5" customHeight="1" outlineLevel="1" spans="1:10">
      <c r="A78" s="126"/>
      <c r="B78" s="126"/>
      <c r="C78" s="126" t="s">
        <v>512</v>
      </c>
      <c r="D78" s="126" t="s">
        <v>513</v>
      </c>
      <c r="E78" s="126" t="s">
        <v>663</v>
      </c>
      <c r="F78" s="126" t="s">
        <v>505</v>
      </c>
      <c r="G78" s="125" t="s">
        <v>515</v>
      </c>
      <c r="H78" s="125" t="s">
        <v>507</v>
      </c>
      <c r="I78" s="126" t="s">
        <v>501</v>
      </c>
      <c r="J78" s="126" t="s">
        <v>663</v>
      </c>
    </row>
    <row r="79" s="1" customFormat="1" ht="52.5" customHeight="1" outlineLevel="1" spans="1:10">
      <c r="A79" s="126"/>
      <c r="B79" s="126"/>
      <c r="C79" s="126" t="s">
        <v>518</v>
      </c>
      <c r="D79" s="126" t="s">
        <v>519</v>
      </c>
      <c r="E79" s="126" t="s">
        <v>559</v>
      </c>
      <c r="F79" s="126" t="s">
        <v>505</v>
      </c>
      <c r="G79" s="125" t="s">
        <v>515</v>
      </c>
      <c r="H79" s="125" t="s">
        <v>507</v>
      </c>
      <c r="I79" s="126" t="s">
        <v>501</v>
      </c>
      <c r="J79" s="126" t="s">
        <v>559</v>
      </c>
    </row>
    <row r="80" s="1" customFormat="1" ht="52.5" customHeight="1" outlineLevel="1" spans="1:10">
      <c r="A80" s="126" t="s">
        <v>407</v>
      </c>
      <c r="B80" s="126" t="s">
        <v>574</v>
      </c>
      <c r="C80" s="126" t="s">
        <v>495</v>
      </c>
      <c r="D80" s="126" t="s">
        <v>496</v>
      </c>
      <c r="E80" s="126" t="s">
        <v>575</v>
      </c>
      <c r="F80" s="126" t="s">
        <v>505</v>
      </c>
      <c r="G80" s="125" t="s">
        <v>88</v>
      </c>
      <c r="H80" s="125" t="s">
        <v>500</v>
      </c>
      <c r="I80" s="126" t="s">
        <v>501</v>
      </c>
      <c r="J80" s="126" t="s">
        <v>576</v>
      </c>
    </row>
    <row r="81" s="1" customFormat="1" ht="52.5" customHeight="1" outlineLevel="1" spans="1:10">
      <c r="A81" s="126"/>
      <c r="B81" s="126"/>
      <c r="C81" s="126" t="s">
        <v>495</v>
      </c>
      <c r="D81" s="126" t="s">
        <v>503</v>
      </c>
      <c r="E81" s="126" t="s">
        <v>577</v>
      </c>
      <c r="F81" s="126" t="s">
        <v>498</v>
      </c>
      <c r="G81" s="125" t="s">
        <v>555</v>
      </c>
      <c r="H81" s="125" t="s">
        <v>507</v>
      </c>
      <c r="I81" s="126" t="s">
        <v>501</v>
      </c>
      <c r="J81" s="126" t="s">
        <v>664</v>
      </c>
    </row>
    <row r="82" s="1" customFormat="1" ht="52.5" customHeight="1" outlineLevel="1" spans="1:10">
      <c r="A82" s="126"/>
      <c r="B82" s="126"/>
      <c r="C82" s="126" t="s">
        <v>495</v>
      </c>
      <c r="D82" s="126" t="s">
        <v>508</v>
      </c>
      <c r="E82" s="126" t="s">
        <v>579</v>
      </c>
      <c r="F82" s="126" t="s">
        <v>498</v>
      </c>
      <c r="G82" s="125" t="s">
        <v>96</v>
      </c>
      <c r="H82" s="125" t="s">
        <v>580</v>
      </c>
      <c r="I82" s="126" t="s">
        <v>501</v>
      </c>
      <c r="J82" s="126" t="s">
        <v>579</v>
      </c>
    </row>
    <row r="83" s="1" customFormat="1" ht="52.5" customHeight="1" outlineLevel="1" spans="1:10">
      <c r="A83" s="126"/>
      <c r="B83" s="126"/>
      <c r="C83" s="126" t="s">
        <v>512</v>
      </c>
      <c r="D83" s="126" t="s">
        <v>513</v>
      </c>
      <c r="E83" s="126" t="s">
        <v>581</v>
      </c>
      <c r="F83" s="126" t="s">
        <v>505</v>
      </c>
      <c r="G83" s="125" t="s">
        <v>515</v>
      </c>
      <c r="H83" s="125" t="s">
        <v>507</v>
      </c>
      <c r="I83" s="126" t="s">
        <v>501</v>
      </c>
      <c r="J83" s="126" t="s">
        <v>582</v>
      </c>
    </row>
    <row r="84" s="1" customFormat="1" ht="52.5" customHeight="1" outlineLevel="1" spans="1:10">
      <c r="A84" s="126"/>
      <c r="B84" s="126"/>
      <c r="C84" s="126" t="s">
        <v>512</v>
      </c>
      <c r="D84" s="126" t="s">
        <v>513</v>
      </c>
      <c r="E84" s="126" t="s">
        <v>583</v>
      </c>
      <c r="F84" s="126" t="s">
        <v>498</v>
      </c>
      <c r="G84" s="125" t="s">
        <v>555</v>
      </c>
      <c r="H84" s="125" t="s">
        <v>507</v>
      </c>
      <c r="I84" s="126" t="s">
        <v>501</v>
      </c>
      <c r="J84" s="126" t="s">
        <v>583</v>
      </c>
    </row>
    <row r="85" s="1" customFormat="1" ht="52.5" customHeight="1" outlineLevel="1" spans="1:10">
      <c r="A85" s="126"/>
      <c r="B85" s="126"/>
      <c r="C85" s="126" t="s">
        <v>518</v>
      </c>
      <c r="D85" s="126" t="s">
        <v>519</v>
      </c>
      <c r="E85" s="126" t="s">
        <v>584</v>
      </c>
      <c r="F85" s="126" t="s">
        <v>505</v>
      </c>
      <c r="G85" s="125" t="s">
        <v>547</v>
      </c>
      <c r="H85" s="125" t="s">
        <v>507</v>
      </c>
      <c r="I85" s="126" t="s">
        <v>501</v>
      </c>
      <c r="J85" s="126" t="s">
        <v>584</v>
      </c>
    </row>
    <row r="86" s="1" customFormat="1" ht="52.5" customHeight="1" outlineLevel="1" spans="1:10">
      <c r="A86" s="126"/>
      <c r="B86" s="126"/>
      <c r="C86" s="126" t="s">
        <v>521</v>
      </c>
      <c r="D86" s="126" t="s">
        <v>522</v>
      </c>
      <c r="E86" s="126" t="s">
        <v>665</v>
      </c>
      <c r="F86" s="126" t="s">
        <v>524</v>
      </c>
      <c r="G86" s="125" t="s">
        <v>589</v>
      </c>
      <c r="H86" s="125" t="s">
        <v>586</v>
      </c>
      <c r="I86" s="126" t="s">
        <v>501</v>
      </c>
      <c r="J86" s="126" t="s">
        <v>666</v>
      </c>
    </row>
    <row r="87" s="1" customFormat="1" ht="52.5" customHeight="1" outlineLevel="1" spans="1:10">
      <c r="A87" s="126"/>
      <c r="B87" s="126"/>
      <c r="C87" s="126" t="s">
        <v>521</v>
      </c>
      <c r="D87" s="126" t="s">
        <v>522</v>
      </c>
      <c r="E87" s="126" t="s">
        <v>667</v>
      </c>
      <c r="F87" s="126" t="s">
        <v>524</v>
      </c>
      <c r="G87" s="125" t="s">
        <v>561</v>
      </c>
      <c r="H87" s="125" t="s">
        <v>586</v>
      </c>
      <c r="I87" s="126" t="s">
        <v>501</v>
      </c>
      <c r="J87" s="126" t="s">
        <v>667</v>
      </c>
    </row>
    <row r="88" s="1" customFormat="1" ht="52.5" customHeight="1" outlineLevel="1" spans="1:10">
      <c r="A88" s="126" t="s">
        <v>434</v>
      </c>
      <c r="B88" s="126" t="s">
        <v>668</v>
      </c>
      <c r="C88" s="126" t="s">
        <v>495</v>
      </c>
      <c r="D88" s="126" t="s">
        <v>496</v>
      </c>
      <c r="E88" s="126" t="s">
        <v>669</v>
      </c>
      <c r="F88" s="126" t="s">
        <v>505</v>
      </c>
      <c r="G88" s="125" t="s">
        <v>85</v>
      </c>
      <c r="H88" s="125" t="s">
        <v>670</v>
      </c>
      <c r="I88" s="126" t="s">
        <v>501</v>
      </c>
      <c r="J88" s="126" t="s">
        <v>671</v>
      </c>
    </row>
    <row r="89" s="1" customFormat="1" ht="52.5" customHeight="1" outlineLevel="1" spans="1:10">
      <c r="A89" s="126"/>
      <c r="B89" s="126"/>
      <c r="C89" s="126" t="s">
        <v>512</v>
      </c>
      <c r="D89" s="126" t="s">
        <v>513</v>
      </c>
      <c r="E89" s="126" t="s">
        <v>672</v>
      </c>
      <c r="F89" s="126" t="s">
        <v>505</v>
      </c>
      <c r="G89" s="125" t="s">
        <v>673</v>
      </c>
      <c r="H89" s="125"/>
      <c r="I89" s="126" t="s">
        <v>558</v>
      </c>
      <c r="J89" s="126" t="s">
        <v>674</v>
      </c>
    </row>
    <row r="90" s="1" customFormat="1" ht="52.5" customHeight="1" outlineLevel="1" spans="1:10">
      <c r="A90" s="126"/>
      <c r="B90" s="126"/>
      <c r="C90" s="126" t="s">
        <v>518</v>
      </c>
      <c r="D90" s="126" t="s">
        <v>519</v>
      </c>
      <c r="E90" s="126" t="s">
        <v>675</v>
      </c>
      <c r="F90" s="126" t="s">
        <v>505</v>
      </c>
      <c r="G90" s="125" t="s">
        <v>676</v>
      </c>
      <c r="H90" s="125" t="s">
        <v>507</v>
      </c>
      <c r="I90" s="126" t="s">
        <v>501</v>
      </c>
      <c r="J90" s="126" t="s">
        <v>677</v>
      </c>
    </row>
    <row r="91" s="1" customFormat="1" ht="52.5" customHeight="1" outlineLevel="1" spans="1:10">
      <c r="A91" s="126" t="s">
        <v>436</v>
      </c>
      <c r="B91" s="126" t="s">
        <v>678</v>
      </c>
      <c r="C91" s="126" t="s">
        <v>495</v>
      </c>
      <c r="D91" s="126" t="s">
        <v>496</v>
      </c>
      <c r="E91" s="126" t="s">
        <v>679</v>
      </c>
      <c r="F91" s="126" t="s">
        <v>505</v>
      </c>
      <c r="G91" s="125" t="s">
        <v>86</v>
      </c>
      <c r="H91" s="125" t="s">
        <v>600</v>
      </c>
      <c r="I91" s="126" t="s">
        <v>501</v>
      </c>
      <c r="J91" s="126" t="s">
        <v>680</v>
      </c>
    </row>
    <row r="92" s="1" customFormat="1" ht="52.5" customHeight="1" outlineLevel="1" spans="1:10">
      <c r="A92" s="126"/>
      <c r="B92" s="126"/>
      <c r="C92" s="126" t="s">
        <v>495</v>
      </c>
      <c r="D92" s="126" t="s">
        <v>496</v>
      </c>
      <c r="E92" s="126" t="s">
        <v>681</v>
      </c>
      <c r="F92" s="126" t="s">
        <v>505</v>
      </c>
      <c r="G92" s="125" t="s">
        <v>682</v>
      </c>
      <c r="H92" s="125" t="s">
        <v>500</v>
      </c>
      <c r="I92" s="126" t="s">
        <v>501</v>
      </c>
      <c r="J92" s="126" t="s">
        <v>683</v>
      </c>
    </row>
    <row r="93" s="1" customFormat="1" ht="52.5" customHeight="1" outlineLevel="1" spans="1:10">
      <c r="A93" s="126"/>
      <c r="B93" s="126"/>
      <c r="C93" s="126" t="s">
        <v>495</v>
      </c>
      <c r="D93" s="126" t="s">
        <v>508</v>
      </c>
      <c r="E93" s="126" t="s">
        <v>684</v>
      </c>
      <c r="F93" s="126" t="s">
        <v>498</v>
      </c>
      <c r="G93" s="125" t="s">
        <v>555</v>
      </c>
      <c r="H93" s="125" t="s">
        <v>507</v>
      </c>
      <c r="I93" s="126" t="s">
        <v>501</v>
      </c>
      <c r="J93" s="126" t="s">
        <v>685</v>
      </c>
    </row>
    <row r="94" s="1" customFormat="1" ht="52.5" customHeight="1" outlineLevel="1" spans="1:10">
      <c r="A94" s="126"/>
      <c r="B94" s="126"/>
      <c r="C94" s="126" t="s">
        <v>512</v>
      </c>
      <c r="D94" s="126" t="s">
        <v>513</v>
      </c>
      <c r="E94" s="126" t="s">
        <v>686</v>
      </c>
      <c r="F94" s="126" t="s">
        <v>505</v>
      </c>
      <c r="G94" s="125" t="s">
        <v>515</v>
      </c>
      <c r="H94" s="125" t="s">
        <v>507</v>
      </c>
      <c r="I94" s="126" t="s">
        <v>501</v>
      </c>
      <c r="J94" s="126" t="s">
        <v>687</v>
      </c>
    </row>
    <row r="95" s="1" customFormat="1" ht="52.5" customHeight="1" outlineLevel="1" spans="1:10">
      <c r="A95" s="126"/>
      <c r="B95" s="126"/>
      <c r="C95" s="126" t="s">
        <v>512</v>
      </c>
      <c r="D95" s="126" t="s">
        <v>513</v>
      </c>
      <c r="E95" s="126" t="s">
        <v>688</v>
      </c>
      <c r="F95" s="126" t="s">
        <v>505</v>
      </c>
      <c r="G95" s="125" t="s">
        <v>676</v>
      </c>
      <c r="H95" s="125" t="s">
        <v>507</v>
      </c>
      <c r="I95" s="126" t="s">
        <v>501</v>
      </c>
      <c r="J95" s="126" t="s">
        <v>689</v>
      </c>
    </row>
    <row r="96" s="1" customFormat="1" ht="52.5" customHeight="1" outlineLevel="1" spans="1:10">
      <c r="A96" s="126"/>
      <c r="B96" s="126"/>
      <c r="C96" s="126" t="s">
        <v>512</v>
      </c>
      <c r="D96" s="126" t="s">
        <v>513</v>
      </c>
      <c r="E96" s="126" t="s">
        <v>690</v>
      </c>
      <c r="F96" s="126" t="s">
        <v>505</v>
      </c>
      <c r="G96" s="125" t="s">
        <v>676</v>
      </c>
      <c r="H96" s="125" t="s">
        <v>507</v>
      </c>
      <c r="I96" s="126" t="s">
        <v>501</v>
      </c>
      <c r="J96" s="126" t="s">
        <v>691</v>
      </c>
    </row>
    <row r="97" s="1" customFormat="1" ht="52.5" customHeight="1" outlineLevel="1" spans="1:10">
      <c r="A97" s="126"/>
      <c r="B97" s="126"/>
      <c r="C97" s="126" t="s">
        <v>518</v>
      </c>
      <c r="D97" s="126" t="s">
        <v>519</v>
      </c>
      <c r="E97" s="126" t="s">
        <v>692</v>
      </c>
      <c r="F97" s="126" t="s">
        <v>505</v>
      </c>
      <c r="G97" s="125" t="s">
        <v>676</v>
      </c>
      <c r="H97" s="125" t="s">
        <v>507</v>
      </c>
      <c r="I97" s="126" t="s">
        <v>501</v>
      </c>
      <c r="J97" s="126" t="s">
        <v>693</v>
      </c>
    </row>
    <row r="98" s="1" customFormat="1" ht="52.5" customHeight="1" outlineLevel="1" spans="1:10">
      <c r="A98" s="126"/>
      <c r="B98" s="126"/>
      <c r="C98" s="126" t="s">
        <v>521</v>
      </c>
      <c r="D98" s="126" t="s">
        <v>522</v>
      </c>
      <c r="E98" s="126" t="s">
        <v>522</v>
      </c>
      <c r="F98" s="126" t="s">
        <v>524</v>
      </c>
      <c r="G98" s="125" t="s">
        <v>694</v>
      </c>
      <c r="H98" s="125" t="s">
        <v>531</v>
      </c>
      <c r="I98" s="126" t="s">
        <v>501</v>
      </c>
      <c r="J98" s="126" t="s">
        <v>695</v>
      </c>
    </row>
    <row r="99" s="1" customFormat="1" ht="52.5" customHeight="1" outlineLevel="1" spans="1:10">
      <c r="A99" s="126" t="s">
        <v>379</v>
      </c>
      <c r="B99" s="126" t="s">
        <v>696</v>
      </c>
      <c r="C99" s="126" t="s">
        <v>495</v>
      </c>
      <c r="D99" s="126" t="s">
        <v>496</v>
      </c>
      <c r="E99" s="126" t="s">
        <v>697</v>
      </c>
      <c r="F99" s="126" t="s">
        <v>498</v>
      </c>
      <c r="G99" s="125" t="s">
        <v>640</v>
      </c>
      <c r="H99" s="125" t="s">
        <v>552</v>
      </c>
      <c r="I99" s="126" t="s">
        <v>501</v>
      </c>
      <c r="J99" s="126" t="s">
        <v>698</v>
      </c>
    </row>
    <row r="100" s="1" customFormat="1" ht="52.5" customHeight="1" outlineLevel="1" spans="1:10">
      <c r="A100" s="126"/>
      <c r="B100" s="126"/>
      <c r="C100" s="126" t="s">
        <v>512</v>
      </c>
      <c r="D100" s="126" t="s">
        <v>513</v>
      </c>
      <c r="E100" s="126" t="s">
        <v>565</v>
      </c>
      <c r="F100" s="126" t="s">
        <v>505</v>
      </c>
      <c r="G100" s="125" t="s">
        <v>547</v>
      </c>
      <c r="H100" s="125" t="s">
        <v>507</v>
      </c>
      <c r="I100" s="126" t="s">
        <v>501</v>
      </c>
      <c r="J100" s="126" t="s">
        <v>698</v>
      </c>
    </row>
    <row r="101" s="1" customFormat="1" ht="52.5" customHeight="1" outlineLevel="1" spans="1:10">
      <c r="A101" s="126"/>
      <c r="B101" s="126"/>
      <c r="C101" s="126" t="s">
        <v>518</v>
      </c>
      <c r="D101" s="126" t="s">
        <v>519</v>
      </c>
      <c r="E101" s="126" t="s">
        <v>566</v>
      </c>
      <c r="F101" s="126" t="s">
        <v>505</v>
      </c>
      <c r="G101" s="125" t="s">
        <v>547</v>
      </c>
      <c r="H101" s="125" t="s">
        <v>507</v>
      </c>
      <c r="I101" s="126" t="s">
        <v>501</v>
      </c>
      <c r="J101" s="126" t="s">
        <v>698</v>
      </c>
    </row>
    <row r="102" s="1" customFormat="1" ht="52.5" customHeight="1" outlineLevel="1" spans="1:10">
      <c r="A102" s="126"/>
      <c r="B102" s="126"/>
      <c r="C102" s="126" t="s">
        <v>521</v>
      </c>
      <c r="D102" s="126" t="s">
        <v>522</v>
      </c>
      <c r="E102" s="126" t="s">
        <v>522</v>
      </c>
      <c r="F102" s="126" t="s">
        <v>524</v>
      </c>
      <c r="G102" s="125" t="s">
        <v>699</v>
      </c>
      <c r="H102" s="125" t="s">
        <v>531</v>
      </c>
      <c r="I102" s="126" t="s">
        <v>501</v>
      </c>
      <c r="J102" s="126" t="s">
        <v>698</v>
      </c>
    </row>
    <row r="103" s="1" customFormat="1" ht="52.5" customHeight="1" outlineLevel="1" spans="1:10">
      <c r="A103" s="126" t="s">
        <v>460</v>
      </c>
      <c r="B103" s="126" t="s">
        <v>700</v>
      </c>
      <c r="C103" s="126" t="s">
        <v>495</v>
      </c>
      <c r="D103" s="126" t="s">
        <v>496</v>
      </c>
      <c r="E103" s="126" t="s">
        <v>701</v>
      </c>
      <c r="F103" s="126" t="s">
        <v>505</v>
      </c>
      <c r="G103" s="125" t="s">
        <v>702</v>
      </c>
      <c r="H103" s="125" t="s">
        <v>500</v>
      </c>
      <c r="I103" s="126" t="s">
        <v>501</v>
      </c>
      <c r="J103" s="126" t="s">
        <v>703</v>
      </c>
    </row>
    <row r="104" s="1" customFormat="1" ht="52.5" customHeight="1" outlineLevel="1" spans="1:10">
      <c r="A104" s="126"/>
      <c r="B104" s="126"/>
      <c r="C104" s="126" t="s">
        <v>495</v>
      </c>
      <c r="D104" s="126" t="s">
        <v>496</v>
      </c>
      <c r="E104" s="126" t="s">
        <v>704</v>
      </c>
      <c r="F104" s="126" t="s">
        <v>505</v>
      </c>
      <c r="G104" s="125" t="s">
        <v>705</v>
      </c>
      <c r="H104" s="125" t="s">
        <v>706</v>
      </c>
      <c r="I104" s="126" t="s">
        <v>501</v>
      </c>
      <c r="J104" s="126" t="s">
        <v>707</v>
      </c>
    </row>
    <row r="105" s="1" customFormat="1" ht="52.5" customHeight="1" outlineLevel="1" spans="1:10">
      <c r="A105" s="126"/>
      <c r="B105" s="126"/>
      <c r="C105" s="126" t="s">
        <v>512</v>
      </c>
      <c r="D105" s="126" t="s">
        <v>513</v>
      </c>
      <c r="E105" s="126" t="s">
        <v>708</v>
      </c>
      <c r="F105" s="126" t="s">
        <v>505</v>
      </c>
      <c r="G105" s="125" t="s">
        <v>547</v>
      </c>
      <c r="H105" s="125" t="s">
        <v>507</v>
      </c>
      <c r="I105" s="126" t="s">
        <v>501</v>
      </c>
      <c r="J105" s="126" t="s">
        <v>709</v>
      </c>
    </row>
    <row r="106" s="1" customFormat="1" ht="52.5" customHeight="1" outlineLevel="1" spans="1:10">
      <c r="A106" s="126"/>
      <c r="B106" s="126"/>
      <c r="C106" s="126" t="s">
        <v>518</v>
      </c>
      <c r="D106" s="126" t="s">
        <v>519</v>
      </c>
      <c r="E106" s="126" t="s">
        <v>605</v>
      </c>
      <c r="F106" s="126" t="s">
        <v>505</v>
      </c>
      <c r="G106" s="125" t="s">
        <v>547</v>
      </c>
      <c r="H106" s="125" t="s">
        <v>507</v>
      </c>
      <c r="I106" s="126" t="s">
        <v>501</v>
      </c>
      <c r="J106" s="126" t="s">
        <v>710</v>
      </c>
    </row>
    <row r="107" s="1" customFormat="1" ht="52.5" customHeight="1" outlineLevel="1" spans="1:10">
      <c r="A107" s="126"/>
      <c r="B107" s="126"/>
      <c r="C107" s="126" t="s">
        <v>521</v>
      </c>
      <c r="D107" s="126" t="s">
        <v>522</v>
      </c>
      <c r="E107" s="126" t="s">
        <v>522</v>
      </c>
      <c r="F107" s="126" t="s">
        <v>524</v>
      </c>
      <c r="G107" s="125" t="s">
        <v>711</v>
      </c>
      <c r="H107" s="125" t="s">
        <v>526</v>
      </c>
      <c r="I107" s="126" t="s">
        <v>501</v>
      </c>
      <c r="J107" s="126" t="s">
        <v>712</v>
      </c>
    </row>
    <row r="108" s="1" customFormat="1" ht="52.5" customHeight="1" outlineLevel="1" spans="1:10">
      <c r="A108" s="126" t="s">
        <v>446</v>
      </c>
      <c r="B108" s="126" t="s">
        <v>713</v>
      </c>
      <c r="C108" s="126" t="s">
        <v>495</v>
      </c>
      <c r="D108" s="126" t="s">
        <v>496</v>
      </c>
      <c r="E108" s="126" t="s">
        <v>714</v>
      </c>
      <c r="F108" s="126" t="s">
        <v>505</v>
      </c>
      <c r="G108" s="125" t="s">
        <v>715</v>
      </c>
      <c r="H108" s="125" t="s">
        <v>716</v>
      </c>
      <c r="I108" s="126" t="s">
        <v>501</v>
      </c>
      <c r="J108" s="126" t="s">
        <v>717</v>
      </c>
    </row>
    <row r="109" s="1" customFormat="1" ht="52.5" customHeight="1" outlineLevel="1" spans="1:10">
      <c r="A109" s="126"/>
      <c r="B109" s="126"/>
      <c r="C109" s="126" t="s">
        <v>495</v>
      </c>
      <c r="D109" s="126" t="s">
        <v>496</v>
      </c>
      <c r="E109" s="126" t="s">
        <v>718</v>
      </c>
      <c r="F109" s="126" t="s">
        <v>505</v>
      </c>
      <c r="G109" s="125" t="s">
        <v>88</v>
      </c>
      <c r="H109" s="125" t="s">
        <v>600</v>
      </c>
      <c r="I109" s="126" t="s">
        <v>501</v>
      </c>
      <c r="J109" s="126" t="s">
        <v>719</v>
      </c>
    </row>
    <row r="110" s="1" customFormat="1" ht="52.5" customHeight="1" outlineLevel="1" spans="1:10">
      <c r="A110" s="126"/>
      <c r="B110" s="126"/>
      <c r="C110" s="126" t="s">
        <v>495</v>
      </c>
      <c r="D110" s="126" t="s">
        <v>508</v>
      </c>
      <c r="E110" s="126" t="s">
        <v>509</v>
      </c>
      <c r="F110" s="126" t="s">
        <v>524</v>
      </c>
      <c r="G110" s="125" t="s">
        <v>510</v>
      </c>
      <c r="H110" s="125" t="s">
        <v>622</v>
      </c>
      <c r="I110" s="126" t="s">
        <v>501</v>
      </c>
      <c r="J110" s="126" t="s">
        <v>720</v>
      </c>
    </row>
    <row r="111" s="1" customFormat="1" ht="52.5" customHeight="1" outlineLevel="1" spans="1:10">
      <c r="A111" s="126"/>
      <c r="B111" s="126"/>
      <c r="C111" s="126" t="s">
        <v>512</v>
      </c>
      <c r="D111" s="126" t="s">
        <v>513</v>
      </c>
      <c r="E111" s="126" t="s">
        <v>721</v>
      </c>
      <c r="F111" s="126" t="s">
        <v>505</v>
      </c>
      <c r="G111" s="125" t="s">
        <v>515</v>
      </c>
      <c r="H111" s="125" t="s">
        <v>507</v>
      </c>
      <c r="I111" s="126" t="s">
        <v>501</v>
      </c>
      <c r="J111" s="126" t="s">
        <v>722</v>
      </c>
    </row>
    <row r="112" s="1" customFormat="1" ht="52.5" customHeight="1" outlineLevel="1" spans="1:10">
      <c r="A112" s="126"/>
      <c r="B112" s="126"/>
      <c r="C112" s="126" t="s">
        <v>518</v>
      </c>
      <c r="D112" s="126" t="s">
        <v>519</v>
      </c>
      <c r="E112" s="126" t="s">
        <v>519</v>
      </c>
      <c r="F112" s="126" t="s">
        <v>498</v>
      </c>
      <c r="G112" s="125" t="s">
        <v>555</v>
      </c>
      <c r="H112" s="125" t="s">
        <v>507</v>
      </c>
      <c r="I112" s="126" t="s">
        <v>501</v>
      </c>
      <c r="J112" s="126" t="s">
        <v>723</v>
      </c>
    </row>
    <row r="113" s="1" customFormat="1" ht="52.5" customHeight="1" outlineLevel="1" spans="1:10">
      <c r="A113" s="126" t="s">
        <v>414</v>
      </c>
      <c r="B113" s="126" t="s">
        <v>724</v>
      </c>
      <c r="C113" s="126" t="s">
        <v>495</v>
      </c>
      <c r="D113" s="126" t="s">
        <v>496</v>
      </c>
      <c r="E113" s="126" t="s">
        <v>725</v>
      </c>
      <c r="F113" s="126" t="s">
        <v>498</v>
      </c>
      <c r="G113" s="125" t="s">
        <v>640</v>
      </c>
      <c r="H113" s="125" t="s">
        <v>500</v>
      </c>
      <c r="I113" s="126" t="s">
        <v>501</v>
      </c>
      <c r="J113" s="126" t="s">
        <v>726</v>
      </c>
    </row>
    <row r="114" s="1" customFormat="1" ht="52.5" customHeight="1" outlineLevel="1" spans="1:10">
      <c r="A114" s="126"/>
      <c r="B114" s="126"/>
      <c r="C114" s="126" t="s">
        <v>495</v>
      </c>
      <c r="D114" s="126" t="s">
        <v>496</v>
      </c>
      <c r="E114" s="126" t="s">
        <v>727</v>
      </c>
      <c r="F114" s="126" t="s">
        <v>498</v>
      </c>
      <c r="G114" s="125" t="s">
        <v>640</v>
      </c>
      <c r="H114" s="125" t="s">
        <v>500</v>
      </c>
      <c r="I114" s="126" t="s">
        <v>501</v>
      </c>
      <c r="J114" s="126" t="s">
        <v>728</v>
      </c>
    </row>
    <row r="115" s="1" customFormat="1" ht="52.5" customHeight="1" outlineLevel="1" spans="1:10">
      <c r="A115" s="126"/>
      <c r="B115" s="126"/>
      <c r="C115" s="126" t="s">
        <v>495</v>
      </c>
      <c r="D115" s="126" t="s">
        <v>496</v>
      </c>
      <c r="E115" s="126" t="s">
        <v>729</v>
      </c>
      <c r="F115" s="126" t="s">
        <v>498</v>
      </c>
      <c r="G115" s="125" t="s">
        <v>730</v>
      </c>
      <c r="H115" s="125" t="s">
        <v>500</v>
      </c>
      <c r="I115" s="126" t="s">
        <v>501</v>
      </c>
      <c r="J115" s="126" t="s">
        <v>731</v>
      </c>
    </row>
    <row r="116" s="1" customFormat="1" ht="52.5" customHeight="1" outlineLevel="1" spans="1:10">
      <c r="A116" s="126"/>
      <c r="B116" s="126"/>
      <c r="C116" s="126" t="s">
        <v>495</v>
      </c>
      <c r="D116" s="126" t="s">
        <v>503</v>
      </c>
      <c r="E116" s="126" t="s">
        <v>732</v>
      </c>
      <c r="F116" s="126" t="s">
        <v>498</v>
      </c>
      <c r="G116" s="125" t="s">
        <v>555</v>
      </c>
      <c r="H116" s="125" t="s">
        <v>507</v>
      </c>
      <c r="I116" s="126" t="s">
        <v>501</v>
      </c>
      <c r="J116" s="126" t="s">
        <v>733</v>
      </c>
    </row>
    <row r="117" s="1" customFormat="1" ht="52.5" customHeight="1" outlineLevel="1" spans="1:10">
      <c r="A117" s="126"/>
      <c r="B117" s="126"/>
      <c r="C117" s="126" t="s">
        <v>495</v>
      </c>
      <c r="D117" s="126" t="s">
        <v>508</v>
      </c>
      <c r="E117" s="126" t="s">
        <v>734</v>
      </c>
      <c r="F117" s="126" t="s">
        <v>498</v>
      </c>
      <c r="G117" s="125" t="s">
        <v>735</v>
      </c>
      <c r="H117" s="125" t="s">
        <v>622</v>
      </c>
      <c r="I117" s="126" t="s">
        <v>501</v>
      </c>
      <c r="J117" s="126" t="s">
        <v>736</v>
      </c>
    </row>
    <row r="118" s="1" customFormat="1" ht="52.5" customHeight="1" outlineLevel="1" spans="1:10">
      <c r="A118" s="126"/>
      <c r="B118" s="126"/>
      <c r="C118" s="126" t="s">
        <v>512</v>
      </c>
      <c r="D118" s="126" t="s">
        <v>513</v>
      </c>
      <c r="E118" s="126" t="s">
        <v>737</v>
      </c>
      <c r="F118" s="126" t="s">
        <v>498</v>
      </c>
      <c r="G118" s="125" t="s">
        <v>738</v>
      </c>
      <c r="H118" s="125"/>
      <c r="I118" s="126" t="s">
        <v>558</v>
      </c>
      <c r="J118" s="126" t="s">
        <v>739</v>
      </c>
    </row>
    <row r="119" s="1" customFormat="1" ht="52.5" customHeight="1" outlineLevel="1" spans="1:10">
      <c r="A119" s="126"/>
      <c r="B119" s="126"/>
      <c r="C119" s="126" t="s">
        <v>518</v>
      </c>
      <c r="D119" s="126" t="s">
        <v>519</v>
      </c>
      <c r="E119" s="126" t="s">
        <v>740</v>
      </c>
      <c r="F119" s="126" t="s">
        <v>505</v>
      </c>
      <c r="G119" s="125" t="s">
        <v>515</v>
      </c>
      <c r="H119" s="125" t="s">
        <v>507</v>
      </c>
      <c r="I119" s="126" t="s">
        <v>501</v>
      </c>
      <c r="J119" s="126" t="s">
        <v>741</v>
      </c>
    </row>
    <row r="120" s="1" customFormat="1" ht="52.5" customHeight="1" outlineLevel="1" spans="1:10">
      <c r="A120" s="126" t="s">
        <v>475</v>
      </c>
      <c r="B120" s="126" t="s">
        <v>742</v>
      </c>
      <c r="C120" s="126" t="s">
        <v>495</v>
      </c>
      <c r="D120" s="126" t="s">
        <v>496</v>
      </c>
      <c r="E120" s="126" t="s">
        <v>404</v>
      </c>
      <c r="F120" s="126" t="s">
        <v>505</v>
      </c>
      <c r="G120" s="125" t="s">
        <v>89</v>
      </c>
      <c r="H120" s="125" t="s">
        <v>743</v>
      </c>
      <c r="I120" s="126" t="s">
        <v>501</v>
      </c>
      <c r="J120" s="126" t="s">
        <v>744</v>
      </c>
    </row>
    <row r="121" s="1" customFormat="1" ht="52.5" customHeight="1" outlineLevel="1" spans="1:10">
      <c r="A121" s="126"/>
      <c r="B121" s="126"/>
      <c r="C121" s="126" t="s">
        <v>495</v>
      </c>
      <c r="D121" s="126" t="s">
        <v>496</v>
      </c>
      <c r="E121" s="126" t="s">
        <v>745</v>
      </c>
      <c r="F121" s="126" t="s">
        <v>505</v>
      </c>
      <c r="G121" s="125" t="s">
        <v>89</v>
      </c>
      <c r="H121" s="125" t="s">
        <v>600</v>
      </c>
      <c r="I121" s="126" t="s">
        <v>501</v>
      </c>
      <c r="J121" s="126" t="s">
        <v>744</v>
      </c>
    </row>
    <row r="122" s="1" customFormat="1" ht="52.5" customHeight="1" outlineLevel="1" spans="1:10">
      <c r="A122" s="126"/>
      <c r="B122" s="126"/>
      <c r="C122" s="126" t="s">
        <v>495</v>
      </c>
      <c r="D122" s="126" t="s">
        <v>496</v>
      </c>
      <c r="E122" s="126" t="s">
        <v>366</v>
      </c>
      <c r="F122" s="126" t="s">
        <v>505</v>
      </c>
      <c r="G122" s="125" t="s">
        <v>89</v>
      </c>
      <c r="H122" s="125" t="s">
        <v>670</v>
      </c>
      <c r="I122" s="126" t="s">
        <v>501</v>
      </c>
      <c r="J122" s="126" t="s">
        <v>744</v>
      </c>
    </row>
    <row r="123" s="1" customFormat="1" ht="52.5" customHeight="1" outlineLevel="1" spans="1:10">
      <c r="A123" s="126"/>
      <c r="B123" s="126"/>
      <c r="C123" s="126" t="s">
        <v>512</v>
      </c>
      <c r="D123" s="126" t="s">
        <v>513</v>
      </c>
      <c r="E123" s="126" t="s">
        <v>746</v>
      </c>
      <c r="F123" s="126" t="s">
        <v>505</v>
      </c>
      <c r="G123" s="125" t="s">
        <v>547</v>
      </c>
      <c r="H123" s="125" t="s">
        <v>507</v>
      </c>
      <c r="I123" s="126" t="s">
        <v>501</v>
      </c>
      <c r="J123" s="126" t="s">
        <v>747</v>
      </c>
    </row>
    <row r="124" s="1" customFormat="1" ht="52.5" customHeight="1" outlineLevel="1" spans="1:10">
      <c r="A124" s="126"/>
      <c r="B124" s="126"/>
      <c r="C124" s="126" t="s">
        <v>518</v>
      </c>
      <c r="D124" s="126" t="s">
        <v>519</v>
      </c>
      <c r="E124" s="126" t="s">
        <v>748</v>
      </c>
      <c r="F124" s="126" t="s">
        <v>505</v>
      </c>
      <c r="G124" s="125" t="s">
        <v>515</v>
      </c>
      <c r="H124" s="125" t="s">
        <v>507</v>
      </c>
      <c r="I124" s="126" t="s">
        <v>501</v>
      </c>
      <c r="J124" s="126" t="s">
        <v>749</v>
      </c>
    </row>
    <row r="125" s="1" customFormat="1" ht="52.5" customHeight="1" outlineLevel="1" spans="1:10">
      <c r="A125" s="126" t="s">
        <v>410</v>
      </c>
      <c r="B125" s="126" t="s">
        <v>750</v>
      </c>
      <c r="C125" s="126" t="s">
        <v>495</v>
      </c>
      <c r="D125" s="126" t="s">
        <v>496</v>
      </c>
      <c r="E125" s="126" t="s">
        <v>751</v>
      </c>
      <c r="F125" s="126" t="s">
        <v>498</v>
      </c>
      <c r="G125" s="125" t="s">
        <v>88</v>
      </c>
      <c r="H125" s="125" t="s">
        <v>552</v>
      </c>
      <c r="I125" s="126" t="s">
        <v>501</v>
      </c>
      <c r="J125" s="126" t="s">
        <v>752</v>
      </c>
    </row>
    <row r="126" s="1" customFormat="1" ht="52.5" customHeight="1" outlineLevel="1" spans="1:10">
      <c r="A126" s="126"/>
      <c r="B126" s="126"/>
      <c r="C126" s="126" t="s">
        <v>512</v>
      </c>
      <c r="D126" s="126" t="s">
        <v>513</v>
      </c>
      <c r="E126" s="126" t="s">
        <v>753</v>
      </c>
      <c r="F126" s="126" t="s">
        <v>505</v>
      </c>
      <c r="G126" s="125" t="s">
        <v>547</v>
      </c>
      <c r="H126" s="125" t="s">
        <v>507</v>
      </c>
      <c r="I126" s="126" t="s">
        <v>501</v>
      </c>
      <c r="J126" s="126" t="s">
        <v>753</v>
      </c>
    </row>
    <row r="127" s="1" customFormat="1" ht="52.5" customHeight="1" outlineLevel="1" spans="1:10">
      <c r="A127" s="126"/>
      <c r="B127" s="126"/>
      <c r="C127" s="126" t="s">
        <v>518</v>
      </c>
      <c r="D127" s="126" t="s">
        <v>519</v>
      </c>
      <c r="E127" s="126" t="s">
        <v>559</v>
      </c>
      <c r="F127" s="126" t="s">
        <v>505</v>
      </c>
      <c r="G127" s="125" t="s">
        <v>547</v>
      </c>
      <c r="H127" s="125" t="s">
        <v>507</v>
      </c>
      <c r="I127" s="126" t="s">
        <v>501</v>
      </c>
      <c r="J127" s="126" t="s">
        <v>754</v>
      </c>
    </row>
    <row r="128" s="1" customFormat="1" ht="52.5" customHeight="1" outlineLevel="1" spans="1:10">
      <c r="A128" s="126" t="s">
        <v>424</v>
      </c>
      <c r="B128" s="126" t="s">
        <v>755</v>
      </c>
      <c r="C128" s="126" t="s">
        <v>495</v>
      </c>
      <c r="D128" s="126" t="s">
        <v>496</v>
      </c>
      <c r="E128" s="126" t="s">
        <v>756</v>
      </c>
      <c r="F128" s="126" t="s">
        <v>505</v>
      </c>
      <c r="G128" s="125" t="s">
        <v>757</v>
      </c>
      <c r="H128" s="125" t="s">
        <v>500</v>
      </c>
      <c r="I128" s="126" t="s">
        <v>501</v>
      </c>
      <c r="J128" s="126" t="s">
        <v>758</v>
      </c>
    </row>
    <row r="129" s="1" customFormat="1" ht="52.5" customHeight="1" outlineLevel="1" spans="1:10">
      <c r="A129" s="126"/>
      <c r="B129" s="126"/>
      <c r="C129" s="126" t="s">
        <v>495</v>
      </c>
      <c r="D129" s="126" t="s">
        <v>496</v>
      </c>
      <c r="E129" s="126" t="s">
        <v>669</v>
      </c>
      <c r="F129" s="126" t="s">
        <v>505</v>
      </c>
      <c r="G129" s="125" t="s">
        <v>735</v>
      </c>
      <c r="H129" s="125" t="s">
        <v>600</v>
      </c>
      <c r="I129" s="126" t="s">
        <v>501</v>
      </c>
      <c r="J129" s="126" t="s">
        <v>759</v>
      </c>
    </row>
    <row r="130" s="1" customFormat="1" ht="52.5" customHeight="1" outlineLevel="1" spans="1:10">
      <c r="A130" s="126"/>
      <c r="B130" s="126"/>
      <c r="C130" s="126" t="s">
        <v>495</v>
      </c>
      <c r="D130" s="126" t="s">
        <v>508</v>
      </c>
      <c r="E130" s="126" t="s">
        <v>760</v>
      </c>
      <c r="F130" s="126" t="s">
        <v>498</v>
      </c>
      <c r="G130" s="125" t="s">
        <v>555</v>
      </c>
      <c r="H130" s="125" t="s">
        <v>507</v>
      </c>
      <c r="I130" s="126" t="s">
        <v>501</v>
      </c>
      <c r="J130" s="126" t="s">
        <v>761</v>
      </c>
    </row>
    <row r="131" s="1" customFormat="1" ht="52.5" customHeight="1" outlineLevel="1" spans="1:10">
      <c r="A131" s="126"/>
      <c r="B131" s="126"/>
      <c r="C131" s="126" t="s">
        <v>512</v>
      </c>
      <c r="D131" s="126" t="s">
        <v>513</v>
      </c>
      <c r="E131" s="126" t="s">
        <v>762</v>
      </c>
      <c r="F131" s="126" t="s">
        <v>505</v>
      </c>
      <c r="G131" s="125" t="s">
        <v>676</v>
      </c>
      <c r="H131" s="125" t="s">
        <v>507</v>
      </c>
      <c r="I131" s="126" t="s">
        <v>501</v>
      </c>
      <c r="J131" s="126" t="s">
        <v>763</v>
      </c>
    </row>
    <row r="132" s="1" customFormat="1" ht="52.5" customHeight="1" outlineLevel="1" spans="1:10">
      <c r="A132" s="126"/>
      <c r="B132" s="126"/>
      <c r="C132" s="126" t="s">
        <v>512</v>
      </c>
      <c r="D132" s="126" t="s">
        <v>516</v>
      </c>
      <c r="E132" s="126" t="s">
        <v>764</v>
      </c>
      <c r="F132" s="126" t="s">
        <v>505</v>
      </c>
      <c r="G132" s="125" t="s">
        <v>676</v>
      </c>
      <c r="H132" s="125" t="s">
        <v>507</v>
      </c>
      <c r="I132" s="126" t="s">
        <v>501</v>
      </c>
      <c r="J132" s="126" t="s">
        <v>765</v>
      </c>
    </row>
    <row r="133" s="1" customFormat="1" ht="52.5" customHeight="1" outlineLevel="1" spans="1:10">
      <c r="A133" s="126"/>
      <c r="B133" s="126"/>
      <c r="C133" s="126" t="s">
        <v>518</v>
      </c>
      <c r="D133" s="126" t="s">
        <v>519</v>
      </c>
      <c r="E133" s="126" t="s">
        <v>766</v>
      </c>
      <c r="F133" s="126" t="s">
        <v>505</v>
      </c>
      <c r="G133" s="125" t="s">
        <v>676</v>
      </c>
      <c r="H133" s="125" t="s">
        <v>507</v>
      </c>
      <c r="I133" s="126" t="s">
        <v>501</v>
      </c>
      <c r="J133" s="126" t="s">
        <v>767</v>
      </c>
    </row>
    <row r="134" s="1" customFormat="1" ht="52.5" customHeight="1" outlineLevel="1" spans="1:10">
      <c r="A134" s="126"/>
      <c r="B134" s="126"/>
      <c r="C134" s="126" t="s">
        <v>521</v>
      </c>
      <c r="D134" s="126" t="s">
        <v>522</v>
      </c>
      <c r="E134" s="126" t="s">
        <v>539</v>
      </c>
      <c r="F134" s="126" t="s">
        <v>524</v>
      </c>
      <c r="G134" s="125" t="s">
        <v>530</v>
      </c>
      <c r="H134" s="125" t="s">
        <v>531</v>
      </c>
      <c r="I134" s="126" t="s">
        <v>501</v>
      </c>
      <c r="J134" s="126" t="s">
        <v>759</v>
      </c>
    </row>
    <row r="135" s="1" customFormat="1" ht="52.5" customHeight="1" outlineLevel="1" spans="1:10">
      <c r="A135" s="126" t="s">
        <v>397</v>
      </c>
      <c r="B135" s="126" t="s">
        <v>768</v>
      </c>
      <c r="C135" s="126" t="s">
        <v>495</v>
      </c>
      <c r="D135" s="126" t="s">
        <v>496</v>
      </c>
      <c r="E135" s="126" t="s">
        <v>769</v>
      </c>
      <c r="F135" s="126" t="s">
        <v>505</v>
      </c>
      <c r="G135" s="125" t="s">
        <v>242</v>
      </c>
      <c r="H135" s="125" t="s">
        <v>500</v>
      </c>
      <c r="I135" s="126" t="s">
        <v>501</v>
      </c>
      <c r="J135" s="126" t="s">
        <v>770</v>
      </c>
    </row>
    <row r="136" s="1" customFormat="1" ht="52.5" customHeight="1" outlineLevel="1" spans="1:10">
      <c r="A136" s="126"/>
      <c r="B136" s="126"/>
      <c r="C136" s="126" t="s">
        <v>495</v>
      </c>
      <c r="D136" s="126" t="s">
        <v>503</v>
      </c>
      <c r="E136" s="126" t="s">
        <v>732</v>
      </c>
      <c r="F136" s="126" t="s">
        <v>498</v>
      </c>
      <c r="G136" s="125" t="s">
        <v>555</v>
      </c>
      <c r="H136" s="125" t="s">
        <v>507</v>
      </c>
      <c r="I136" s="126" t="s">
        <v>501</v>
      </c>
      <c r="J136" s="126" t="s">
        <v>771</v>
      </c>
    </row>
    <row r="137" s="1" customFormat="1" ht="52.5" customHeight="1" outlineLevel="1" spans="1:10">
      <c r="A137" s="126"/>
      <c r="B137" s="126"/>
      <c r="C137" s="126" t="s">
        <v>495</v>
      </c>
      <c r="D137" s="126" t="s">
        <v>508</v>
      </c>
      <c r="E137" s="126" t="s">
        <v>734</v>
      </c>
      <c r="F137" s="126" t="s">
        <v>498</v>
      </c>
      <c r="G137" s="125" t="s">
        <v>735</v>
      </c>
      <c r="H137" s="125" t="s">
        <v>622</v>
      </c>
      <c r="I137" s="126" t="s">
        <v>501</v>
      </c>
      <c r="J137" s="126" t="s">
        <v>772</v>
      </c>
    </row>
    <row r="138" s="1" customFormat="1" ht="52.5" customHeight="1" outlineLevel="1" spans="1:10">
      <c r="A138" s="126"/>
      <c r="B138" s="126"/>
      <c r="C138" s="126" t="s">
        <v>512</v>
      </c>
      <c r="D138" s="126" t="s">
        <v>513</v>
      </c>
      <c r="E138" s="126" t="s">
        <v>773</v>
      </c>
      <c r="F138" s="126" t="s">
        <v>505</v>
      </c>
      <c r="G138" s="125" t="s">
        <v>738</v>
      </c>
      <c r="H138" s="125"/>
      <c r="I138" s="126" t="s">
        <v>558</v>
      </c>
      <c r="J138" s="126" t="s">
        <v>774</v>
      </c>
    </row>
    <row r="139" s="1" customFormat="1" ht="52.5" customHeight="1" outlineLevel="1" spans="1:10">
      <c r="A139" s="126"/>
      <c r="B139" s="126"/>
      <c r="C139" s="126" t="s">
        <v>518</v>
      </c>
      <c r="D139" s="126" t="s">
        <v>519</v>
      </c>
      <c r="E139" s="126" t="s">
        <v>740</v>
      </c>
      <c r="F139" s="126" t="s">
        <v>505</v>
      </c>
      <c r="G139" s="125" t="s">
        <v>515</v>
      </c>
      <c r="H139" s="125" t="s">
        <v>507</v>
      </c>
      <c r="I139" s="126" t="s">
        <v>501</v>
      </c>
      <c r="J139" s="126" t="s">
        <v>775</v>
      </c>
    </row>
    <row r="140" s="1" customFormat="1" ht="52.5" customHeight="1" outlineLevel="1" spans="1:10">
      <c r="A140" s="126" t="s">
        <v>369</v>
      </c>
      <c r="B140" s="126" t="s">
        <v>776</v>
      </c>
      <c r="C140" s="126" t="s">
        <v>495</v>
      </c>
      <c r="D140" s="126" t="s">
        <v>496</v>
      </c>
      <c r="E140" s="126" t="s">
        <v>777</v>
      </c>
      <c r="F140" s="126" t="s">
        <v>498</v>
      </c>
      <c r="G140" s="125" t="s">
        <v>94</v>
      </c>
      <c r="H140" s="125" t="s">
        <v>778</v>
      </c>
      <c r="I140" s="126" t="s">
        <v>501</v>
      </c>
      <c r="J140" s="126" t="s">
        <v>779</v>
      </c>
    </row>
    <row r="141" s="1" customFormat="1" ht="52.5" customHeight="1" outlineLevel="1" spans="1:10">
      <c r="A141" s="126"/>
      <c r="B141" s="126"/>
      <c r="C141" s="126" t="s">
        <v>495</v>
      </c>
      <c r="D141" s="126" t="s">
        <v>503</v>
      </c>
      <c r="E141" s="126" t="s">
        <v>780</v>
      </c>
      <c r="F141" s="126" t="s">
        <v>505</v>
      </c>
      <c r="G141" s="125" t="s">
        <v>547</v>
      </c>
      <c r="H141" s="125" t="s">
        <v>507</v>
      </c>
      <c r="I141" s="126" t="s">
        <v>501</v>
      </c>
      <c r="J141" s="126" t="s">
        <v>779</v>
      </c>
    </row>
    <row r="142" s="1" customFormat="1" ht="52.5" customHeight="1" outlineLevel="1" spans="1:10">
      <c r="A142" s="126"/>
      <c r="B142" s="126"/>
      <c r="C142" s="126" t="s">
        <v>495</v>
      </c>
      <c r="D142" s="126" t="s">
        <v>508</v>
      </c>
      <c r="E142" s="126" t="s">
        <v>781</v>
      </c>
      <c r="F142" s="126" t="s">
        <v>505</v>
      </c>
      <c r="G142" s="125" t="s">
        <v>782</v>
      </c>
      <c r="H142" s="125" t="s">
        <v>507</v>
      </c>
      <c r="I142" s="126" t="s">
        <v>501</v>
      </c>
      <c r="J142" s="126" t="s">
        <v>779</v>
      </c>
    </row>
    <row r="143" s="1" customFormat="1" ht="52.5" customHeight="1" outlineLevel="1" spans="1:10">
      <c r="A143" s="126"/>
      <c r="B143" s="126"/>
      <c r="C143" s="126" t="s">
        <v>512</v>
      </c>
      <c r="D143" s="126" t="s">
        <v>513</v>
      </c>
      <c r="E143" s="126" t="s">
        <v>783</v>
      </c>
      <c r="F143" s="126" t="s">
        <v>498</v>
      </c>
      <c r="G143" s="125" t="s">
        <v>784</v>
      </c>
      <c r="H143" s="125"/>
      <c r="I143" s="126" t="s">
        <v>558</v>
      </c>
      <c r="J143" s="126" t="s">
        <v>779</v>
      </c>
    </row>
    <row r="144" s="1" customFormat="1" ht="52.5" customHeight="1" outlineLevel="1" spans="1:10">
      <c r="A144" s="126"/>
      <c r="B144" s="126"/>
      <c r="C144" s="126" t="s">
        <v>512</v>
      </c>
      <c r="D144" s="126" t="s">
        <v>654</v>
      </c>
      <c r="E144" s="126" t="s">
        <v>785</v>
      </c>
      <c r="F144" s="126" t="s">
        <v>505</v>
      </c>
      <c r="G144" s="125" t="s">
        <v>94</v>
      </c>
      <c r="H144" s="125" t="s">
        <v>786</v>
      </c>
      <c r="I144" s="126" t="s">
        <v>501</v>
      </c>
      <c r="J144" s="126" t="s">
        <v>779</v>
      </c>
    </row>
    <row r="145" s="1" customFormat="1" ht="52.5" customHeight="1" outlineLevel="1" spans="1:10">
      <c r="A145" s="126"/>
      <c r="B145" s="126"/>
      <c r="C145" s="126" t="s">
        <v>512</v>
      </c>
      <c r="D145" s="126" t="s">
        <v>516</v>
      </c>
      <c r="E145" s="126" t="s">
        <v>787</v>
      </c>
      <c r="F145" s="126" t="s">
        <v>505</v>
      </c>
      <c r="G145" s="125" t="s">
        <v>515</v>
      </c>
      <c r="H145" s="125" t="s">
        <v>507</v>
      </c>
      <c r="I145" s="126" t="s">
        <v>501</v>
      </c>
      <c r="J145" s="126" t="s">
        <v>779</v>
      </c>
    </row>
    <row r="146" s="1" customFormat="1" ht="52.5" customHeight="1" outlineLevel="1" spans="1:10">
      <c r="A146" s="126"/>
      <c r="B146" s="126"/>
      <c r="C146" s="126" t="s">
        <v>518</v>
      </c>
      <c r="D146" s="126" t="s">
        <v>519</v>
      </c>
      <c r="E146" s="126" t="s">
        <v>788</v>
      </c>
      <c r="F146" s="126" t="s">
        <v>505</v>
      </c>
      <c r="G146" s="125" t="s">
        <v>547</v>
      </c>
      <c r="H146" s="125" t="s">
        <v>507</v>
      </c>
      <c r="I146" s="126" t="s">
        <v>501</v>
      </c>
      <c r="J146" s="126" t="s">
        <v>779</v>
      </c>
    </row>
    <row r="147" s="1" customFormat="1" ht="52.5" customHeight="1" outlineLevel="1" spans="1:10">
      <c r="A147" s="126" t="s">
        <v>384</v>
      </c>
      <c r="B147" s="126" t="s">
        <v>789</v>
      </c>
      <c r="C147" s="126" t="s">
        <v>495</v>
      </c>
      <c r="D147" s="126" t="s">
        <v>496</v>
      </c>
      <c r="E147" s="126" t="s">
        <v>563</v>
      </c>
      <c r="F147" s="126" t="s">
        <v>498</v>
      </c>
      <c r="G147" s="125" t="s">
        <v>88</v>
      </c>
      <c r="H147" s="125" t="s">
        <v>552</v>
      </c>
      <c r="I147" s="126" t="s">
        <v>501</v>
      </c>
      <c r="J147" s="126" t="s">
        <v>790</v>
      </c>
    </row>
    <row r="148" s="1" customFormat="1" ht="52.5" customHeight="1" outlineLevel="1" spans="1:10">
      <c r="A148" s="126"/>
      <c r="B148" s="126"/>
      <c r="C148" s="126" t="s">
        <v>512</v>
      </c>
      <c r="D148" s="126" t="s">
        <v>513</v>
      </c>
      <c r="E148" s="126" t="s">
        <v>565</v>
      </c>
      <c r="F148" s="126" t="s">
        <v>505</v>
      </c>
      <c r="G148" s="125" t="s">
        <v>547</v>
      </c>
      <c r="H148" s="125" t="s">
        <v>507</v>
      </c>
      <c r="I148" s="126" t="s">
        <v>501</v>
      </c>
      <c r="J148" s="126" t="s">
        <v>790</v>
      </c>
    </row>
    <row r="149" s="1" customFormat="1" ht="52.5" customHeight="1" outlineLevel="1" spans="1:10">
      <c r="A149" s="126"/>
      <c r="B149" s="126"/>
      <c r="C149" s="126" t="s">
        <v>518</v>
      </c>
      <c r="D149" s="126" t="s">
        <v>519</v>
      </c>
      <c r="E149" s="126" t="s">
        <v>566</v>
      </c>
      <c r="F149" s="126" t="s">
        <v>505</v>
      </c>
      <c r="G149" s="125" t="s">
        <v>547</v>
      </c>
      <c r="H149" s="125" t="s">
        <v>507</v>
      </c>
      <c r="I149" s="126" t="s">
        <v>501</v>
      </c>
      <c r="J149" s="126" t="s">
        <v>790</v>
      </c>
    </row>
    <row r="150" s="1" customFormat="1" ht="52.5" customHeight="1" outlineLevel="1" spans="1:10">
      <c r="A150" s="126"/>
      <c r="B150" s="126"/>
      <c r="C150" s="126" t="s">
        <v>521</v>
      </c>
      <c r="D150" s="126" t="s">
        <v>522</v>
      </c>
      <c r="E150" s="126" t="s">
        <v>522</v>
      </c>
      <c r="F150" s="126" t="s">
        <v>524</v>
      </c>
      <c r="G150" s="125" t="s">
        <v>791</v>
      </c>
      <c r="H150" s="125" t="s">
        <v>531</v>
      </c>
      <c r="I150" s="126" t="s">
        <v>501</v>
      </c>
      <c r="J150" s="126" t="s">
        <v>790</v>
      </c>
    </row>
    <row r="151" s="1" customFormat="1" ht="52.5" customHeight="1" outlineLevel="1" spans="1:10">
      <c r="A151" s="126" t="s">
        <v>367</v>
      </c>
      <c r="B151" s="126" t="s">
        <v>792</v>
      </c>
      <c r="C151" s="126" t="s">
        <v>495</v>
      </c>
      <c r="D151" s="126" t="s">
        <v>496</v>
      </c>
      <c r="E151" s="126" t="s">
        <v>793</v>
      </c>
      <c r="F151" s="126" t="s">
        <v>498</v>
      </c>
      <c r="G151" s="125" t="s">
        <v>90</v>
      </c>
      <c r="H151" s="125" t="s">
        <v>778</v>
      </c>
      <c r="I151" s="126" t="s">
        <v>501</v>
      </c>
      <c r="J151" s="126" t="s">
        <v>794</v>
      </c>
    </row>
    <row r="152" s="1" customFormat="1" ht="52.5" customHeight="1" outlineLevel="1" spans="1:10">
      <c r="A152" s="126"/>
      <c r="B152" s="126"/>
      <c r="C152" s="126" t="s">
        <v>512</v>
      </c>
      <c r="D152" s="126" t="s">
        <v>513</v>
      </c>
      <c r="E152" s="126" t="s">
        <v>795</v>
      </c>
      <c r="F152" s="126" t="s">
        <v>498</v>
      </c>
      <c r="G152" s="125" t="s">
        <v>555</v>
      </c>
      <c r="H152" s="125" t="s">
        <v>507</v>
      </c>
      <c r="I152" s="126" t="s">
        <v>501</v>
      </c>
      <c r="J152" s="126" t="s">
        <v>794</v>
      </c>
    </row>
    <row r="153" s="1" customFormat="1" ht="52.5" customHeight="1" outlineLevel="1" spans="1:10">
      <c r="A153" s="126"/>
      <c r="B153" s="126"/>
      <c r="C153" s="126" t="s">
        <v>518</v>
      </c>
      <c r="D153" s="126" t="s">
        <v>519</v>
      </c>
      <c r="E153" s="126" t="s">
        <v>796</v>
      </c>
      <c r="F153" s="126" t="s">
        <v>505</v>
      </c>
      <c r="G153" s="125" t="s">
        <v>547</v>
      </c>
      <c r="H153" s="125" t="s">
        <v>507</v>
      </c>
      <c r="I153" s="126" t="s">
        <v>501</v>
      </c>
      <c r="J153" s="126" t="s">
        <v>794</v>
      </c>
    </row>
    <row r="154" s="1" customFormat="1" ht="52.5" customHeight="1" outlineLevel="1" spans="1:10">
      <c r="A154" s="126" t="s">
        <v>395</v>
      </c>
      <c r="B154" s="126" t="s">
        <v>797</v>
      </c>
      <c r="C154" s="126" t="s">
        <v>495</v>
      </c>
      <c r="D154" s="126" t="s">
        <v>496</v>
      </c>
      <c r="E154" s="126" t="s">
        <v>769</v>
      </c>
      <c r="F154" s="126" t="s">
        <v>505</v>
      </c>
      <c r="G154" s="125" t="s">
        <v>242</v>
      </c>
      <c r="H154" s="125" t="s">
        <v>500</v>
      </c>
      <c r="I154" s="126" t="s">
        <v>501</v>
      </c>
      <c r="J154" s="126" t="s">
        <v>769</v>
      </c>
    </row>
    <row r="155" s="1" customFormat="1" ht="52.5" customHeight="1" outlineLevel="1" spans="1:10">
      <c r="A155" s="126"/>
      <c r="B155" s="126"/>
      <c r="C155" s="126" t="s">
        <v>495</v>
      </c>
      <c r="D155" s="126" t="s">
        <v>503</v>
      </c>
      <c r="E155" s="126" t="s">
        <v>732</v>
      </c>
      <c r="F155" s="126" t="s">
        <v>498</v>
      </c>
      <c r="G155" s="125" t="s">
        <v>555</v>
      </c>
      <c r="H155" s="125" t="s">
        <v>507</v>
      </c>
      <c r="I155" s="126" t="s">
        <v>501</v>
      </c>
      <c r="J155" s="126" t="s">
        <v>798</v>
      </c>
    </row>
    <row r="156" s="1" customFormat="1" ht="52.5" customHeight="1" outlineLevel="1" spans="1:10">
      <c r="A156" s="126"/>
      <c r="B156" s="126"/>
      <c r="C156" s="126" t="s">
        <v>495</v>
      </c>
      <c r="D156" s="126" t="s">
        <v>508</v>
      </c>
      <c r="E156" s="126" t="s">
        <v>799</v>
      </c>
      <c r="F156" s="126" t="s">
        <v>498</v>
      </c>
      <c r="G156" s="125" t="s">
        <v>735</v>
      </c>
      <c r="H156" s="125" t="s">
        <v>622</v>
      </c>
      <c r="I156" s="126" t="s">
        <v>501</v>
      </c>
      <c r="J156" s="126" t="s">
        <v>800</v>
      </c>
    </row>
    <row r="157" s="1" customFormat="1" ht="52.5" customHeight="1" outlineLevel="1" spans="1:10">
      <c r="A157" s="126"/>
      <c r="B157" s="126"/>
      <c r="C157" s="126" t="s">
        <v>512</v>
      </c>
      <c r="D157" s="126" t="s">
        <v>513</v>
      </c>
      <c r="E157" s="126" t="s">
        <v>773</v>
      </c>
      <c r="F157" s="126" t="s">
        <v>498</v>
      </c>
      <c r="G157" s="125" t="s">
        <v>555</v>
      </c>
      <c r="H157" s="125" t="s">
        <v>507</v>
      </c>
      <c r="I157" s="126" t="s">
        <v>501</v>
      </c>
      <c r="J157" s="126" t="s">
        <v>801</v>
      </c>
    </row>
    <row r="158" s="1" customFormat="1" ht="52.5" customHeight="1" outlineLevel="1" spans="1:10">
      <c r="A158" s="126"/>
      <c r="B158" s="126"/>
      <c r="C158" s="126" t="s">
        <v>518</v>
      </c>
      <c r="D158" s="126" t="s">
        <v>519</v>
      </c>
      <c r="E158" s="126" t="s">
        <v>740</v>
      </c>
      <c r="F158" s="126" t="s">
        <v>505</v>
      </c>
      <c r="G158" s="125" t="s">
        <v>515</v>
      </c>
      <c r="H158" s="125" t="s">
        <v>507</v>
      </c>
      <c r="I158" s="126" t="s">
        <v>501</v>
      </c>
      <c r="J158" s="126" t="s">
        <v>775</v>
      </c>
    </row>
    <row r="159" s="1" customFormat="1" ht="52.5" customHeight="1" outlineLevel="1" spans="1:10">
      <c r="A159" s="126" t="s">
        <v>466</v>
      </c>
      <c r="B159" s="126" t="s">
        <v>802</v>
      </c>
      <c r="C159" s="126" t="s">
        <v>495</v>
      </c>
      <c r="D159" s="126" t="s">
        <v>496</v>
      </c>
      <c r="E159" s="126" t="s">
        <v>777</v>
      </c>
      <c r="F159" s="126" t="s">
        <v>498</v>
      </c>
      <c r="G159" s="125" t="s">
        <v>94</v>
      </c>
      <c r="H159" s="125" t="s">
        <v>778</v>
      </c>
      <c r="I159" s="126" t="s">
        <v>501</v>
      </c>
      <c r="J159" s="126" t="s">
        <v>779</v>
      </c>
    </row>
    <row r="160" s="1" customFormat="1" ht="52.5" customHeight="1" outlineLevel="1" spans="1:10">
      <c r="A160" s="126"/>
      <c r="B160" s="126"/>
      <c r="C160" s="126" t="s">
        <v>495</v>
      </c>
      <c r="D160" s="126" t="s">
        <v>496</v>
      </c>
      <c r="E160" s="126" t="s">
        <v>803</v>
      </c>
      <c r="F160" s="126" t="s">
        <v>498</v>
      </c>
      <c r="G160" s="125" t="s">
        <v>804</v>
      </c>
      <c r="H160" s="125" t="s">
        <v>500</v>
      </c>
      <c r="I160" s="126" t="s">
        <v>501</v>
      </c>
      <c r="J160" s="126" t="s">
        <v>779</v>
      </c>
    </row>
    <row r="161" s="1" customFormat="1" ht="52.5" customHeight="1" outlineLevel="1" spans="1:10">
      <c r="A161" s="126"/>
      <c r="B161" s="126"/>
      <c r="C161" s="126" t="s">
        <v>495</v>
      </c>
      <c r="D161" s="126" t="s">
        <v>496</v>
      </c>
      <c r="E161" s="126" t="s">
        <v>805</v>
      </c>
      <c r="F161" s="126" t="s">
        <v>505</v>
      </c>
      <c r="G161" s="125" t="s">
        <v>240</v>
      </c>
      <c r="H161" s="125" t="s">
        <v>786</v>
      </c>
      <c r="I161" s="126" t="s">
        <v>501</v>
      </c>
      <c r="J161" s="126" t="s">
        <v>779</v>
      </c>
    </row>
    <row r="162" s="1" customFormat="1" ht="52.5" customHeight="1" outlineLevel="1" spans="1:10">
      <c r="A162" s="126"/>
      <c r="B162" s="126"/>
      <c r="C162" s="126" t="s">
        <v>495</v>
      </c>
      <c r="D162" s="126" t="s">
        <v>503</v>
      </c>
      <c r="E162" s="126" t="s">
        <v>780</v>
      </c>
      <c r="F162" s="126" t="s">
        <v>505</v>
      </c>
      <c r="G162" s="125" t="s">
        <v>547</v>
      </c>
      <c r="H162" s="125" t="s">
        <v>507</v>
      </c>
      <c r="I162" s="126" t="s">
        <v>501</v>
      </c>
      <c r="J162" s="126" t="s">
        <v>779</v>
      </c>
    </row>
    <row r="163" s="1" customFormat="1" ht="52.5" customHeight="1" outlineLevel="1" spans="1:10">
      <c r="A163" s="126"/>
      <c r="B163" s="126"/>
      <c r="C163" s="126" t="s">
        <v>495</v>
      </c>
      <c r="D163" s="126" t="s">
        <v>503</v>
      </c>
      <c r="E163" s="126" t="s">
        <v>806</v>
      </c>
      <c r="F163" s="126" t="s">
        <v>498</v>
      </c>
      <c r="G163" s="125" t="s">
        <v>555</v>
      </c>
      <c r="H163" s="125" t="s">
        <v>507</v>
      </c>
      <c r="I163" s="126" t="s">
        <v>501</v>
      </c>
      <c r="J163" s="126" t="s">
        <v>779</v>
      </c>
    </row>
    <row r="164" s="1" customFormat="1" ht="52.5" customHeight="1" outlineLevel="1" spans="1:10">
      <c r="A164" s="126"/>
      <c r="B164" s="126"/>
      <c r="C164" s="126" t="s">
        <v>495</v>
      </c>
      <c r="D164" s="126" t="s">
        <v>503</v>
      </c>
      <c r="E164" s="126" t="s">
        <v>807</v>
      </c>
      <c r="F164" s="126" t="s">
        <v>498</v>
      </c>
      <c r="G164" s="125" t="s">
        <v>555</v>
      </c>
      <c r="H164" s="125" t="s">
        <v>507</v>
      </c>
      <c r="I164" s="126" t="s">
        <v>501</v>
      </c>
      <c r="J164" s="126" t="s">
        <v>779</v>
      </c>
    </row>
    <row r="165" s="1" customFormat="1" ht="52.5" customHeight="1" outlineLevel="1" spans="1:10">
      <c r="A165" s="126"/>
      <c r="B165" s="126"/>
      <c r="C165" s="126" t="s">
        <v>512</v>
      </c>
      <c r="D165" s="126" t="s">
        <v>649</v>
      </c>
      <c r="E165" s="126" t="s">
        <v>808</v>
      </c>
      <c r="F165" s="126" t="s">
        <v>498</v>
      </c>
      <c r="G165" s="125" t="s">
        <v>809</v>
      </c>
      <c r="H165" s="125"/>
      <c r="I165" s="126" t="s">
        <v>558</v>
      </c>
      <c r="J165" s="126" t="s">
        <v>779</v>
      </c>
    </row>
    <row r="166" s="1" customFormat="1" ht="52.5" customHeight="1" outlineLevel="1" spans="1:10">
      <c r="A166" s="126"/>
      <c r="B166" s="126"/>
      <c r="C166" s="126" t="s">
        <v>512</v>
      </c>
      <c r="D166" s="126" t="s">
        <v>649</v>
      </c>
      <c r="E166" s="126" t="s">
        <v>810</v>
      </c>
      <c r="F166" s="126" t="s">
        <v>505</v>
      </c>
      <c r="G166" s="125" t="s">
        <v>811</v>
      </c>
      <c r="H166" s="125" t="s">
        <v>812</v>
      </c>
      <c r="I166" s="126" t="s">
        <v>501</v>
      </c>
      <c r="J166" s="126" t="s">
        <v>779</v>
      </c>
    </row>
    <row r="167" s="1" customFormat="1" ht="52.5" customHeight="1" outlineLevel="1" spans="1:10">
      <c r="A167" s="126"/>
      <c r="B167" s="126"/>
      <c r="C167" s="126" t="s">
        <v>512</v>
      </c>
      <c r="D167" s="126" t="s">
        <v>513</v>
      </c>
      <c r="E167" s="126" t="s">
        <v>783</v>
      </c>
      <c r="F167" s="126" t="s">
        <v>498</v>
      </c>
      <c r="G167" s="125" t="s">
        <v>784</v>
      </c>
      <c r="H167" s="125"/>
      <c r="I167" s="126" t="s">
        <v>558</v>
      </c>
      <c r="J167" s="126" t="s">
        <v>779</v>
      </c>
    </row>
    <row r="168" s="1" customFormat="1" ht="52.5" customHeight="1" outlineLevel="1" spans="1:10">
      <c r="A168" s="126"/>
      <c r="B168" s="126"/>
      <c r="C168" s="126" t="s">
        <v>512</v>
      </c>
      <c r="D168" s="126" t="s">
        <v>513</v>
      </c>
      <c r="E168" s="126" t="s">
        <v>813</v>
      </c>
      <c r="F168" s="126" t="s">
        <v>498</v>
      </c>
      <c r="G168" s="125" t="s">
        <v>814</v>
      </c>
      <c r="H168" s="125"/>
      <c r="I168" s="126" t="s">
        <v>558</v>
      </c>
      <c r="J168" s="126" t="s">
        <v>779</v>
      </c>
    </row>
    <row r="169" s="1" customFormat="1" ht="52.5" customHeight="1" outlineLevel="1" spans="1:10">
      <c r="A169" s="126"/>
      <c r="B169" s="126"/>
      <c r="C169" s="126" t="s">
        <v>512</v>
      </c>
      <c r="D169" s="126" t="s">
        <v>513</v>
      </c>
      <c r="E169" s="126" t="s">
        <v>815</v>
      </c>
      <c r="F169" s="126" t="s">
        <v>505</v>
      </c>
      <c r="G169" s="125" t="s">
        <v>547</v>
      </c>
      <c r="H169" s="125" t="s">
        <v>507</v>
      </c>
      <c r="I169" s="126" t="s">
        <v>501</v>
      </c>
      <c r="J169" s="126" t="s">
        <v>779</v>
      </c>
    </row>
    <row r="170" s="1" customFormat="1" ht="52.5" customHeight="1" outlineLevel="1" spans="1:10">
      <c r="A170" s="126"/>
      <c r="B170" s="126"/>
      <c r="C170" s="126" t="s">
        <v>512</v>
      </c>
      <c r="D170" s="126" t="s">
        <v>654</v>
      </c>
      <c r="E170" s="126" t="s">
        <v>785</v>
      </c>
      <c r="F170" s="126" t="s">
        <v>505</v>
      </c>
      <c r="G170" s="125" t="s">
        <v>94</v>
      </c>
      <c r="H170" s="125" t="s">
        <v>786</v>
      </c>
      <c r="I170" s="126" t="s">
        <v>501</v>
      </c>
      <c r="J170" s="126" t="s">
        <v>779</v>
      </c>
    </row>
    <row r="171" s="1" customFormat="1" ht="52.5" customHeight="1" outlineLevel="1" spans="1:10">
      <c r="A171" s="126"/>
      <c r="B171" s="126"/>
      <c r="C171" s="126" t="s">
        <v>512</v>
      </c>
      <c r="D171" s="126" t="s">
        <v>654</v>
      </c>
      <c r="E171" s="126" t="s">
        <v>816</v>
      </c>
      <c r="F171" s="126" t="s">
        <v>498</v>
      </c>
      <c r="G171" s="125" t="s">
        <v>817</v>
      </c>
      <c r="H171" s="125"/>
      <c r="I171" s="126" t="s">
        <v>558</v>
      </c>
      <c r="J171" s="126" t="s">
        <v>779</v>
      </c>
    </row>
    <row r="172" s="1" customFormat="1" ht="52.5" customHeight="1" outlineLevel="1" spans="1:10">
      <c r="A172" s="126"/>
      <c r="B172" s="126"/>
      <c r="C172" s="126" t="s">
        <v>512</v>
      </c>
      <c r="D172" s="126" t="s">
        <v>516</v>
      </c>
      <c r="E172" s="126" t="s">
        <v>818</v>
      </c>
      <c r="F172" s="126" t="s">
        <v>505</v>
      </c>
      <c r="G172" s="125" t="s">
        <v>240</v>
      </c>
      <c r="H172" s="125" t="s">
        <v>622</v>
      </c>
      <c r="I172" s="126" t="s">
        <v>501</v>
      </c>
      <c r="J172" s="126" t="s">
        <v>779</v>
      </c>
    </row>
    <row r="173" s="1" customFormat="1" ht="52.5" customHeight="1" outlineLevel="1" spans="1:10">
      <c r="A173" s="126"/>
      <c r="B173" s="126"/>
      <c r="C173" s="126" t="s">
        <v>512</v>
      </c>
      <c r="D173" s="126" t="s">
        <v>516</v>
      </c>
      <c r="E173" s="126" t="s">
        <v>787</v>
      </c>
      <c r="F173" s="126" t="s">
        <v>505</v>
      </c>
      <c r="G173" s="125" t="s">
        <v>515</v>
      </c>
      <c r="H173" s="125" t="s">
        <v>507</v>
      </c>
      <c r="I173" s="126" t="s">
        <v>501</v>
      </c>
      <c r="J173" s="126" t="s">
        <v>779</v>
      </c>
    </row>
    <row r="174" s="1" customFormat="1" ht="52.5" customHeight="1" outlineLevel="1" spans="1:10">
      <c r="A174" s="126"/>
      <c r="B174" s="126"/>
      <c r="C174" s="126" t="s">
        <v>512</v>
      </c>
      <c r="D174" s="126" t="s">
        <v>516</v>
      </c>
      <c r="E174" s="126" t="s">
        <v>819</v>
      </c>
      <c r="F174" s="126" t="s">
        <v>505</v>
      </c>
      <c r="G174" s="125" t="s">
        <v>820</v>
      </c>
      <c r="H174" s="125" t="s">
        <v>507</v>
      </c>
      <c r="I174" s="126" t="s">
        <v>501</v>
      </c>
      <c r="J174" s="126" t="s">
        <v>779</v>
      </c>
    </row>
    <row r="175" s="1" customFormat="1" ht="52.5" customHeight="1" outlineLevel="1" spans="1:10">
      <c r="A175" s="126"/>
      <c r="B175" s="126"/>
      <c r="C175" s="126" t="s">
        <v>518</v>
      </c>
      <c r="D175" s="126" t="s">
        <v>519</v>
      </c>
      <c r="E175" s="126" t="s">
        <v>788</v>
      </c>
      <c r="F175" s="126" t="s">
        <v>505</v>
      </c>
      <c r="G175" s="125" t="s">
        <v>547</v>
      </c>
      <c r="H175" s="125" t="s">
        <v>507</v>
      </c>
      <c r="I175" s="126" t="s">
        <v>501</v>
      </c>
      <c r="J175" s="126" t="s">
        <v>779</v>
      </c>
    </row>
    <row r="176" s="1" customFormat="1" ht="52.5" customHeight="1" outlineLevel="1" spans="1:10">
      <c r="A176" s="126"/>
      <c r="B176" s="126"/>
      <c r="C176" s="126" t="s">
        <v>521</v>
      </c>
      <c r="D176" s="126" t="s">
        <v>522</v>
      </c>
      <c r="E176" s="126" t="s">
        <v>821</v>
      </c>
      <c r="F176" s="126" t="s">
        <v>524</v>
      </c>
      <c r="G176" s="125" t="s">
        <v>822</v>
      </c>
      <c r="H176" s="125" t="s">
        <v>531</v>
      </c>
      <c r="I176" s="126" t="s">
        <v>501</v>
      </c>
      <c r="J176" s="126" t="s">
        <v>779</v>
      </c>
    </row>
    <row r="177" s="1" customFormat="1" ht="52.5" customHeight="1" outlineLevel="1" spans="1:10">
      <c r="A177" s="126" t="s">
        <v>392</v>
      </c>
      <c r="B177" s="126" t="s">
        <v>823</v>
      </c>
      <c r="C177" s="126" t="s">
        <v>495</v>
      </c>
      <c r="D177" s="126" t="s">
        <v>496</v>
      </c>
      <c r="E177" s="126" t="s">
        <v>769</v>
      </c>
      <c r="F177" s="126" t="s">
        <v>505</v>
      </c>
      <c r="G177" s="125" t="s">
        <v>824</v>
      </c>
      <c r="H177" s="125" t="s">
        <v>500</v>
      </c>
      <c r="I177" s="126" t="s">
        <v>501</v>
      </c>
      <c r="J177" s="126" t="s">
        <v>769</v>
      </c>
    </row>
    <row r="178" s="1" customFormat="1" ht="52.5" customHeight="1" outlineLevel="1" spans="1:10">
      <c r="A178" s="126"/>
      <c r="B178" s="126"/>
      <c r="C178" s="126" t="s">
        <v>495</v>
      </c>
      <c r="D178" s="126" t="s">
        <v>503</v>
      </c>
      <c r="E178" s="126" t="s">
        <v>732</v>
      </c>
      <c r="F178" s="126" t="s">
        <v>505</v>
      </c>
      <c r="G178" s="125" t="s">
        <v>515</v>
      </c>
      <c r="H178" s="125" t="s">
        <v>507</v>
      </c>
      <c r="I178" s="126" t="s">
        <v>501</v>
      </c>
      <c r="J178" s="126" t="s">
        <v>798</v>
      </c>
    </row>
    <row r="179" s="1" customFormat="1" ht="52.5" customHeight="1" outlineLevel="1" spans="1:10">
      <c r="A179" s="126"/>
      <c r="B179" s="126"/>
      <c r="C179" s="126" t="s">
        <v>495</v>
      </c>
      <c r="D179" s="126" t="s">
        <v>508</v>
      </c>
      <c r="E179" s="126" t="s">
        <v>825</v>
      </c>
      <c r="F179" s="126" t="s">
        <v>505</v>
      </c>
      <c r="G179" s="125" t="s">
        <v>735</v>
      </c>
      <c r="H179" s="125" t="s">
        <v>622</v>
      </c>
      <c r="I179" s="126" t="s">
        <v>501</v>
      </c>
      <c r="J179" s="126" t="s">
        <v>800</v>
      </c>
    </row>
    <row r="180" s="1" customFormat="1" ht="52.5" customHeight="1" outlineLevel="1" spans="1:10">
      <c r="A180" s="126"/>
      <c r="B180" s="126"/>
      <c r="C180" s="126" t="s">
        <v>512</v>
      </c>
      <c r="D180" s="126" t="s">
        <v>513</v>
      </c>
      <c r="E180" s="126" t="s">
        <v>773</v>
      </c>
      <c r="F180" s="126" t="s">
        <v>505</v>
      </c>
      <c r="G180" s="125" t="s">
        <v>738</v>
      </c>
      <c r="H180" s="125"/>
      <c r="I180" s="126" t="s">
        <v>558</v>
      </c>
      <c r="J180" s="126" t="s">
        <v>826</v>
      </c>
    </row>
    <row r="181" s="1" customFormat="1" ht="52.5" customHeight="1" outlineLevel="1" spans="1:10">
      <c r="A181" s="126"/>
      <c r="B181" s="126"/>
      <c r="C181" s="126" t="s">
        <v>518</v>
      </c>
      <c r="D181" s="126" t="s">
        <v>519</v>
      </c>
      <c r="E181" s="126" t="s">
        <v>740</v>
      </c>
      <c r="F181" s="126" t="s">
        <v>505</v>
      </c>
      <c r="G181" s="125" t="s">
        <v>515</v>
      </c>
      <c r="H181" s="125" t="s">
        <v>507</v>
      </c>
      <c r="I181" s="126" t="s">
        <v>501</v>
      </c>
      <c r="J181" s="126" t="s">
        <v>775</v>
      </c>
    </row>
    <row r="182" s="1" customFormat="1" ht="52.5" customHeight="1" outlineLevel="1" spans="1:10">
      <c r="A182" s="126" t="s">
        <v>405</v>
      </c>
      <c r="B182" s="126" t="s">
        <v>827</v>
      </c>
      <c r="C182" s="126" t="s">
        <v>495</v>
      </c>
      <c r="D182" s="126" t="s">
        <v>496</v>
      </c>
      <c r="E182" s="126" t="s">
        <v>569</v>
      </c>
      <c r="F182" s="126" t="s">
        <v>498</v>
      </c>
      <c r="G182" s="125" t="s">
        <v>88</v>
      </c>
      <c r="H182" s="125" t="s">
        <v>552</v>
      </c>
      <c r="I182" s="126" t="s">
        <v>501</v>
      </c>
      <c r="J182" s="126" t="s">
        <v>828</v>
      </c>
    </row>
    <row r="183" s="1" customFormat="1" ht="52.5" customHeight="1" outlineLevel="1" spans="1:10">
      <c r="A183" s="126"/>
      <c r="B183" s="126"/>
      <c r="C183" s="126" t="s">
        <v>512</v>
      </c>
      <c r="D183" s="126" t="s">
        <v>513</v>
      </c>
      <c r="E183" s="126" t="s">
        <v>616</v>
      </c>
      <c r="F183" s="126" t="s">
        <v>505</v>
      </c>
      <c r="G183" s="125" t="s">
        <v>547</v>
      </c>
      <c r="H183" s="125" t="s">
        <v>507</v>
      </c>
      <c r="I183" s="126" t="s">
        <v>501</v>
      </c>
      <c r="J183" s="126" t="s">
        <v>828</v>
      </c>
    </row>
    <row r="184" s="1" customFormat="1" ht="52.5" customHeight="1" outlineLevel="1" spans="1:10">
      <c r="A184" s="126"/>
      <c r="B184" s="126"/>
      <c r="C184" s="126" t="s">
        <v>518</v>
      </c>
      <c r="D184" s="126" t="s">
        <v>519</v>
      </c>
      <c r="E184" s="126" t="s">
        <v>559</v>
      </c>
      <c r="F184" s="126" t="s">
        <v>505</v>
      </c>
      <c r="G184" s="125" t="s">
        <v>547</v>
      </c>
      <c r="H184" s="125" t="s">
        <v>507</v>
      </c>
      <c r="I184" s="126" t="s">
        <v>501</v>
      </c>
      <c r="J184" s="126" t="s">
        <v>828</v>
      </c>
    </row>
    <row r="185" s="1" customFormat="1" ht="52.5" customHeight="1" outlineLevel="1" spans="1:10">
      <c r="A185" s="126"/>
      <c r="B185" s="126"/>
      <c r="C185" s="126" t="s">
        <v>521</v>
      </c>
      <c r="D185" s="126" t="s">
        <v>522</v>
      </c>
      <c r="E185" s="126" t="s">
        <v>560</v>
      </c>
      <c r="F185" s="126" t="s">
        <v>524</v>
      </c>
      <c r="G185" s="125" t="s">
        <v>589</v>
      </c>
      <c r="H185" s="125" t="s">
        <v>531</v>
      </c>
      <c r="I185" s="126" t="s">
        <v>501</v>
      </c>
      <c r="J185" s="126" t="s">
        <v>828</v>
      </c>
    </row>
    <row r="186" s="1" customFormat="1" ht="52.5" customHeight="1" outlineLevel="1" spans="1:10">
      <c r="A186" s="126" t="s">
        <v>422</v>
      </c>
      <c r="B186" s="126" t="s">
        <v>829</v>
      </c>
      <c r="C186" s="126" t="s">
        <v>495</v>
      </c>
      <c r="D186" s="126" t="s">
        <v>496</v>
      </c>
      <c r="E186" s="126" t="s">
        <v>830</v>
      </c>
      <c r="F186" s="126" t="s">
        <v>505</v>
      </c>
      <c r="G186" s="125" t="s">
        <v>86</v>
      </c>
      <c r="H186" s="125" t="s">
        <v>831</v>
      </c>
      <c r="I186" s="126" t="s">
        <v>501</v>
      </c>
      <c r="J186" s="126" t="s">
        <v>832</v>
      </c>
    </row>
    <row r="187" s="1" customFormat="1" ht="52.5" customHeight="1" outlineLevel="1" spans="1:10">
      <c r="A187" s="126"/>
      <c r="B187" s="126"/>
      <c r="C187" s="126" t="s">
        <v>512</v>
      </c>
      <c r="D187" s="126" t="s">
        <v>513</v>
      </c>
      <c r="E187" s="126" t="s">
        <v>833</v>
      </c>
      <c r="F187" s="126" t="s">
        <v>505</v>
      </c>
      <c r="G187" s="125" t="s">
        <v>820</v>
      </c>
      <c r="H187" s="125" t="s">
        <v>507</v>
      </c>
      <c r="I187" s="126" t="s">
        <v>501</v>
      </c>
      <c r="J187" s="126" t="s">
        <v>832</v>
      </c>
    </row>
    <row r="188" s="1" customFormat="1" ht="52.5" customHeight="1" outlineLevel="1" spans="1:10">
      <c r="A188" s="126"/>
      <c r="B188" s="126"/>
      <c r="C188" s="126" t="s">
        <v>518</v>
      </c>
      <c r="D188" s="126" t="s">
        <v>519</v>
      </c>
      <c r="E188" s="126" t="s">
        <v>834</v>
      </c>
      <c r="F188" s="126" t="s">
        <v>505</v>
      </c>
      <c r="G188" s="125" t="s">
        <v>547</v>
      </c>
      <c r="H188" s="125" t="s">
        <v>507</v>
      </c>
      <c r="I188" s="126" t="s">
        <v>501</v>
      </c>
      <c r="J188" s="126" t="s">
        <v>832</v>
      </c>
    </row>
    <row r="189" s="1" customFormat="1" ht="52.5" customHeight="1" outlineLevel="1" spans="1:10">
      <c r="A189" s="126"/>
      <c r="B189" s="126"/>
      <c r="C189" s="126" t="s">
        <v>521</v>
      </c>
      <c r="D189" s="126" t="s">
        <v>522</v>
      </c>
      <c r="E189" s="126" t="s">
        <v>835</v>
      </c>
      <c r="F189" s="126" t="s">
        <v>524</v>
      </c>
      <c r="G189" s="125" t="s">
        <v>561</v>
      </c>
      <c r="H189" s="125" t="s">
        <v>531</v>
      </c>
      <c r="I189" s="126" t="s">
        <v>501</v>
      </c>
      <c r="J189" s="126" t="s">
        <v>836</v>
      </c>
    </row>
    <row r="190" s="1" customFormat="1" ht="52.5" customHeight="1" outlineLevel="1" spans="1:10">
      <c r="A190" s="126" t="s">
        <v>375</v>
      </c>
      <c r="B190" s="126" t="s">
        <v>837</v>
      </c>
      <c r="C190" s="126" t="s">
        <v>495</v>
      </c>
      <c r="D190" s="126" t="s">
        <v>496</v>
      </c>
      <c r="E190" s="126" t="s">
        <v>838</v>
      </c>
      <c r="F190" s="126" t="s">
        <v>498</v>
      </c>
      <c r="G190" s="125" t="s">
        <v>735</v>
      </c>
      <c r="H190" s="125" t="s">
        <v>552</v>
      </c>
      <c r="I190" s="126" t="s">
        <v>501</v>
      </c>
      <c r="J190" s="126" t="s">
        <v>839</v>
      </c>
    </row>
    <row r="191" s="1" customFormat="1" ht="52.5" customHeight="1" outlineLevel="1" spans="1:10">
      <c r="A191" s="126"/>
      <c r="B191" s="126"/>
      <c r="C191" s="126" t="s">
        <v>495</v>
      </c>
      <c r="D191" s="126" t="s">
        <v>496</v>
      </c>
      <c r="E191" s="126" t="s">
        <v>840</v>
      </c>
      <c r="F191" s="126" t="s">
        <v>498</v>
      </c>
      <c r="G191" s="125" t="s">
        <v>89</v>
      </c>
      <c r="H191" s="125" t="s">
        <v>552</v>
      </c>
      <c r="I191" s="126" t="s">
        <v>501</v>
      </c>
      <c r="J191" s="126" t="s">
        <v>839</v>
      </c>
    </row>
    <row r="192" s="1" customFormat="1" ht="52.5" customHeight="1" outlineLevel="1" spans="1:10">
      <c r="A192" s="126"/>
      <c r="B192" s="126"/>
      <c r="C192" s="126" t="s">
        <v>495</v>
      </c>
      <c r="D192" s="126" t="s">
        <v>496</v>
      </c>
      <c r="E192" s="126" t="s">
        <v>841</v>
      </c>
      <c r="F192" s="126" t="s">
        <v>498</v>
      </c>
      <c r="G192" s="125" t="s">
        <v>735</v>
      </c>
      <c r="H192" s="125" t="s">
        <v>552</v>
      </c>
      <c r="I192" s="126" t="s">
        <v>501</v>
      </c>
      <c r="J192" s="126" t="s">
        <v>839</v>
      </c>
    </row>
    <row r="193" s="1" customFormat="1" ht="52.5" customHeight="1" outlineLevel="1" spans="1:10">
      <c r="A193" s="126"/>
      <c r="B193" s="126"/>
      <c r="C193" s="126" t="s">
        <v>495</v>
      </c>
      <c r="D193" s="126" t="s">
        <v>496</v>
      </c>
      <c r="E193" s="126" t="s">
        <v>842</v>
      </c>
      <c r="F193" s="126" t="s">
        <v>498</v>
      </c>
      <c r="G193" s="125" t="s">
        <v>499</v>
      </c>
      <c r="H193" s="125" t="s">
        <v>500</v>
      </c>
      <c r="I193" s="126" t="s">
        <v>501</v>
      </c>
      <c r="J193" s="126" t="s">
        <v>839</v>
      </c>
    </row>
    <row r="194" s="1" customFormat="1" ht="52.5" customHeight="1" outlineLevel="1" spans="1:10">
      <c r="A194" s="126"/>
      <c r="B194" s="126"/>
      <c r="C194" s="126" t="s">
        <v>495</v>
      </c>
      <c r="D194" s="126" t="s">
        <v>496</v>
      </c>
      <c r="E194" s="126" t="s">
        <v>843</v>
      </c>
      <c r="F194" s="126" t="s">
        <v>498</v>
      </c>
      <c r="G194" s="125" t="s">
        <v>844</v>
      </c>
      <c r="H194" s="125" t="s">
        <v>845</v>
      </c>
      <c r="I194" s="126" t="s">
        <v>501</v>
      </c>
      <c r="J194" s="126" t="s">
        <v>839</v>
      </c>
    </row>
    <row r="195" s="1" customFormat="1" ht="52.5" customHeight="1" outlineLevel="1" spans="1:10">
      <c r="A195" s="126"/>
      <c r="B195" s="126"/>
      <c r="C195" s="126" t="s">
        <v>495</v>
      </c>
      <c r="D195" s="126" t="s">
        <v>503</v>
      </c>
      <c r="E195" s="126" t="s">
        <v>846</v>
      </c>
      <c r="F195" s="126" t="s">
        <v>498</v>
      </c>
      <c r="G195" s="125" t="s">
        <v>555</v>
      </c>
      <c r="H195" s="125" t="s">
        <v>507</v>
      </c>
      <c r="I195" s="126" t="s">
        <v>501</v>
      </c>
      <c r="J195" s="126" t="s">
        <v>839</v>
      </c>
    </row>
    <row r="196" s="1" customFormat="1" ht="52.5" customHeight="1" outlineLevel="1" spans="1:10">
      <c r="A196" s="126"/>
      <c r="B196" s="126"/>
      <c r="C196" s="126" t="s">
        <v>495</v>
      </c>
      <c r="D196" s="126" t="s">
        <v>508</v>
      </c>
      <c r="E196" s="126" t="s">
        <v>847</v>
      </c>
      <c r="F196" s="126" t="s">
        <v>505</v>
      </c>
      <c r="G196" s="125" t="s">
        <v>547</v>
      </c>
      <c r="H196" s="125" t="s">
        <v>507</v>
      </c>
      <c r="I196" s="126" t="s">
        <v>501</v>
      </c>
      <c r="J196" s="126" t="s">
        <v>839</v>
      </c>
    </row>
    <row r="197" s="1" customFormat="1" ht="52.5" customHeight="1" outlineLevel="1" spans="1:10">
      <c r="A197" s="126"/>
      <c r="B197" s="126"/>
      <c r="C197" s="126" t="s">
        <v>512</v>
      </c>
      <c r="D197" s="126" t="s">
        <v>513</v>
      </c>
      <c r="E197" s="126" t="s">
        <v>848</v>
      </c>
      <c r="F197" s="126" t="s">
        <v>505</v>
      </c>
      <c r="G197" s="125" t="s">
        <v>515</v>
      </c>
      <c r="H197" s="125" t="s">
        <v>507</v>
      </c>
      <c r="I197" s="126" t="s">
        <v>501</v>
      </c>
      <c r="J197" s="126" t="s">
        <v>839</v>
      </c>
    </row>
    <row r="198" s="1" customFormat="1" ht="52.5" customHeight="1" outlineLevel="1" spans="1:10">
      <c r="A198" s="126"/>
      <c r="B198" s="126"/>
      <c r="C198" s="126" t="s">
        <v>512</v>
      </c>
      <c r="D198" s="126" t="s">
        <v>516</v>
      </c>
      <c r="E198" s="126" t="s">
        <v>517</v>
      </c>
      <c r="F198" s="126" t="s">
        <v>505</v>
      </c>
      <c r="G198" s="125" t="s">
        <v>515</v>
      </c>
      <c r="H198" s="125" t="s">
        <v>507</v>
      </c>
      <c r="I198" s="126" t="s">
        <v>501</v>
      </c>
      <c r="J198" s="126" t="s">
        <v>839</v>
      </c>
    </row>
    <row r="199" s="1" customFormat="1" ht="52.5" customHeight="1" outlineLevel="1" spans="1:10">
      <c r="A199" s="126"/>
      <c r="B199" s="126"/>
      <c r="C199" s="126" t="s">
        <v>518</v>
      </c>
      <c r="D199" s="126" t="s">
        <v>519</v>
      </c>
      <c r="E199" s="126" t="s">
        <v>849</v>
      </c>
      <c r="F199" s="126" t="s">
        <v>505</v>
      </c>
      <c r="G199" s="125" t="s">
        <v>515</v>
      </c>
      <c r="H199" s="125" t="s">
        <v>507</v>
      </c>
      <c r="I199" s="126" t="s">
        <v>501</v>
      </c>
      <c r="J199" s="126" t="s">
        <v>839</v>
      </c>
    </row>
    <row r="200" s="1" customFormat="1" ht="52.5" customHeight="1" outlineLevel="1" spans="1:10">
      <c r="A200" s="126"/>
      <c r="B200" s="126"/>
      <c r="C200" s="126" t="s">
        <v>521</v>
      </c>
      <c r="D200" s="126" t="s">
        <v>522</v>
      </c>
      <c r="E200" s="126" t="s">
        <v>850</v>
      </c>
      <c r="F200" s="126" t="s">
        <v>524</v>
      </c>
      <c r="G200" s="125" t="s">
        <v>682</v>
      </c>
      <c r="H200" s="125" t="s">
        <v>526</v>
      </c>
      <c r="I200" s="126" t="s">
        <v>501</v>
      </c>
      <c r="J200" s="126" t="s">
        <v>851</v>
      </c>
    </row>
    <row r="201" s="1" customFormat="1" ht="52.5" customHeight="1" outlineLevel="1" spans="1:10">
      <c r="A201" s="126"/>
      <c r="B201" s="126"/>
      <c r="C201" s="126" t="s">
        <v>521</v>
      </c>
      <c r="D201" s="126" t="s">
        <v>522</v>
      </c>
      <c r="E201" s="126" t="s">
        <v>852</v>
      </c>
      <c r="F201" s="126" t="s">
        <v>524</v>
      </c>
      <c r="G201" s="125" t="s">
        <v>853</v>
      </c>
      <c r="H201" s="125" t="s">
        <v>526</v>
      </c>
      <c r="I201" s="126" t="s">
        <v>501</v>
      </c>
      <c r="J201" s="126" t="s">
        <v>851</v>
      </c>
    </row>
    <row r="202" s="1" customFormat="1" ht="52.5" customHeight="1" outlineLevel="1" spans="1:10">
      <c r="A202" s="126" t="s">
        <v>416</v>
      </c>
      <c r="B202" s="126" t="s">
        <v>854</v>
      </c>
      <c r="C202" s="126" t="s">
        <v>495</v>
      </c>
      <c r="D202" s="126" t="s">
        <v>496</v>
      </c>
      <c r="E202" s="126" t="s">
        <v>855</v>
      </c>
      <c r="F202" s="126" t="s">
        <v>505</v>
      </c>
      <c r="G202" s="125" t="s">
        <v>499</v>
      </c>
      <c r="H202" s="125" t="s">
        <v>500</v>
      </c>
      <c r="I202" s="126" t="s">
        <v>501</v>
      </c>
      <c r="J202" s="126" t="s">
        <v>856</v>
      </c>
    </row>
    <row r="203" s="1" customFormat="1" ht="52.5" customHeight="1" outlineLevel="1" spans="1:10">
      <c r="A203" s="126"/>
      <c r="B203" s="126"/>
      <c r="C203" s="126" t="s">
        <v>495</v>
      </c>
      <c r="D203" s="126" t="s">
        <v>496</v>
      </c>
      <c r="E203" s="126" t="s">
        <v>857</v>
      </c>
      <c r="F203" s="126" t="s">
        <v>505</v>
      </c>
      <c r="G203" s="125" t="s">
        <v>87</v>
      </c>
      <c r="H203" s="125" t="s">
        <v>858</v>
      </c>
      <c r="I203" s="126" t="s">
        <v>501</v>
      </c>
      <c r="J203" s="126" t="s">
        <v>859</v>
      </c>
    </row>
    <row r="204" s="1" customFormat="1" ht="52.5" customHeight="1" outlineLevel="1" spans="1:10">
      <c r="A204" s="126"/>
      <c r="B204" s="126"/>
      <c r="C204" s="126" t="s">
        <v>512</v>
      </c>
      <c r="D204" s="126" t="s">
        <v>513</v>
      </c>
      <c r="E204" s="126" t="s">
        <v>860</v>
      </c>
      <c r="F204" s="126" t="s">
        <v>505</v>
      </c>
      <c r="G204" s="125" t="s">
        <v>547</v>
      </c>
      <c r="H204" s="125" t="s">
        <v>507</v>
      </c>
      <c r="I204" s="126" t="s">
        <v>501</v>
      </c>
      <c r="J204" s="126" t="s">
        <v>861</v>
      </c>
    </row>
    <row r="205" s="1" customFormat="1" ht="52.5" customHeight="1" outlineLevel="1" spans="1:10">
      <c r="A205" s="126"/>
      <c r="B205" s="126"/>
      <c r="C205" s="126" t="s">
        <v>518</v>
      </c>
      <c r="D205" s="126" t="s">
        <v>519</v>
      </c>
      <c r="E205" s="126" t="s">
        <v>862</v>
      </c>
      <c r="F205" s="126" t="s">
        <v>505</v>
      </c>
      <c r="G205" s="125" t="s">
        <v>547</v>
      </c>
      <c r="H205" s="125" t="s">
        <v>507</v>
      </c>
      <c r="I205" s="126" t="s">
        <v>501</v>
      </c>
      <c r="J205" s="126" t="s">
        <v>863</v>
      </c>
    </row>
    <row r="206" s="1" customFormat="1" ht="52.5" customHeight="1" outlineLevel="1" spans="1:10">
      <c r="A206" s="126"/>
      <c r="B206" s="126"/>
      <c r="C206" s="126" t="s">
        <v>521</v>
      </c>
      <c r="D206" s="126" t="s">
        <v>522</v>
      </c>
      <c r="E206" s="126" t="s">
        <v>522</v>
      </c>
      <c r="F206" s="126" t="s">
        <v>524</v>
      </c>
      <c r="G206" s="125" t="s">
        <v>86</v>
      </c>
      <c r="H206" s="125" t="s">
        <v>526</v>
      </c>
      <c r="I206" s="126" t="s">
        <v>501</v>
      </c>
      <c r="J206" s="126" t="s">
        <v>864</v>
      </c>
    </row>
    <row r="207" s="1" customFormat="1" ht="52.5" customHeight="1" outlineLevel="1" spans="1:10">
      <c r="A207" s="126" t="s">
        <v>452</v>
      </c>
      <c r="B207" s="126" t="s">
        <v>865</v>
      </c>
      <c r="C207" s="126" t="s">
        <v>495</v>
      </c>
      <c r="D207" s="126" t="s">
        <v>496</v>
      </c>
      <c r="E207" s="126" t="s">
        <v>866</v>
      </c>
      <c r="F207" s="126" t="s">
        <v>498</v>
      </c>
      <c r="G207" s="125" t="s">
        <v>92</v>
      </c>
      <c r="H207" s="125" t="s">
        <v>500</v>
      </c>
      <c r="I207" s="126" t="s">
        <v>501</v>
      </c>
      <c r="J207" s="126" t="s">
        <v>867</v>
      </c>
    </row>
    <row r="208" s="1" customFormat="1" ht="52.5" customHeight="1" outlineLevel="1" spans="1:10">
      <c r="A208" s="126"/>
      <c r="B208" s="126"/>
      <c r="C208" s="126" t="s">
        <v>495</v>
      </c>
      <c r="D208" s="126" t="s">
        <v>496</v>
      </c>
      <c r="E208" s="126" t="s">
        <v>868</v>
      </c>
      <c r="F208" s="126" t="s">
        <v>498</v>
      </c>
      <c r="G208" s="125" t="s">
        <v>869</v>
      </c>
      <c r="H208" s="125" t="s">
        <v>500</v>
      </c>
      <c r="I208" s="126" t="s">
        <v>501</v>
      </c>
      <c r="J208" s="126" t="s">
        <v>867</v>
      </c>
    </row>
    <row r="209" s="1" customFormat="1" ht="52.5" customHeight="1" outlineLevel="1" spans="1:10">
      <c r="A209" s="126"/>
      <c r="B209" s="126"/>
      <c r="C209" s="126" t="s">
        <v>495</v>
      </c>
      <c r="D209" s="126" t="s">
        <v>503</v>
      </c>
      <c r="E209" s="126" t="s">
        <v>846</v>
      </c>
      <c r="F209" s="126" t="s">
        <v>498</v>
      </c>
      <c r="G209" s="125" t="s">
        <v>555</v>
      </c>
      <c r="H209" s="125" t="s">
        <v>507</v>
      </c>
      <c r="I209" s="126" t="s">
        <v>501</v>
      </c>
      <c r="J209" s="126" t="s">
        <v>867</v>
      </c>
    </row>
    <row r="210" s="1" customFormat="1" ht="52.5" customHeight="1" outlineLevel="1" spans="1:10">
      <c r="A210" s="126"/>
      <c r="B210" s="126"/>
      <c r="C210" s="126" t="s">
        <v>495</v>
      </c>
      <c r="D210" s="126" t="s">
        <v>508</v>
      </c>
      <c r="E210" s="126" t="s">
        <v>847</v>
      </c>
      <c r="F210" s="126" t="s">
        <v>505</v>
      </c>
      <c r="G210" s="125" t="s">
        <v>547</v>
      </c>
      <c r="H210" s="125" t="s">
        <v>507</v>
      </c>
      <c r="I210" s="126" t="s">
        <v>501</v>
      </c>
      <c r="J210" s="126" t="s">
        <v>867</v>
      </c>
    </row>
    <row r="211" s="1" customFormat="1" ht="52.5" customHeight="1" outlineLevel="1" spans="1:10">
      <c r="A211" s="126"/>
      <c r="B211" s="126"/>
      <c r="C211" s="126" t="s">
        <v>512</v>
      </c>
      <c r="D211" s="126" t="s">
        <v>513</v>
      </c>
      <c r="E211" s="126" t="s">
        <v>870</v>
      </c>
      <c r="F211" s="126" t="s">
        <v>505</v>
      </c>
      <c r="G211" s="125" t="s">
        <v>515</v>
      </c>
      <c r="H211" s="125" t="s">
        <v>507</v>
      </c>
      <c r="I211" s="126" t="s">
        <v>501</v>
      </c>
      <c r="J211" s="126" t="s">
        <v>867</v>
      </c>
    </row>
    <row r="212" s="1" customFormat="1" ht="52.5" customHeight="1" outlineLevel="1" spans="1:10">
      <c r="A212" s="126"/>
      <c r="B212" s="126"/>
      <c r="C212" s="126" t="s">
        <v>512</v>
      </c>
      <c r="D212" s="126" t="s">
        <v>516</v>
      </c>
      <c r="E212" s="126" t="s">
        <v>871</v>
      </c>
      <c r="F212" s="126" t="s">
        <v>505</v>
      </c>
      <c r="G212" s="125" t="s">
        <v>515</v>
      </c>
      <c r="H212" s="125" t="s">
        <v>507</v>
      </c>
      <c r="I212" s="126" t="s">
        <v>501</v>
      </c>
      <c r="J212" s="126" t="s">
        <v>867</v>
      </c>
    </row>
    <row r="213" s="1" customFormat="1" ht="52.5" customHeight="1" outlineLevel="1" spans="1:10">
      <c r="A213" s="126"/>
      <c r="B213" s="126"/>
      <c r="C213" s="126" t="s">
        <v>518</v>
      </c>
      <c r="D213" s="126" t="s">
        <v>519</v>
      </c>
      <c r="E213" s="126" t="s">
        <v>872</v>
      </c>
      <c r="F213" s="126" t="s">
        <v>505</v>
      </c>
      <c r="G213" s="125" t="s">
        <v>515</v>
      </c>
      <c r="H213" s="125" t="s">
        <v>507</v>
      </c>
      <c r="I213" s="126" t="s">
        <v>501</v>
      </c>
      <c r="J213" s="126" t="s">
        <v>867</v>
      </c>
    </row>
    <row r="214" s="1" customFormat="1" ht="52.5" customHeight="1" outlineLevel="1" spans="1:10">
      <c r="A214" s="126"/>
      <c r="B214" s="126"/>
      <c r="C214" s="126" t="s">
        <v>521</v>
      </c>
      <c r="D214" s="126" t="s">
        <v>522</v>
      </c>
      <c r="E214" s="126" t="s">
        <v>873</v>
      </c>
      <c r="F214" s="126" t="s">
        <v>524</v>
      </c>
      <c r="G214" s="125" t="s">
        <v>874</v>
      </c>
      <c r="H214" s="125" t="s">
        <v>526</v>
      </c>
      <c r="I214" s="126" t="s">
        <v>501</v>
      </c>
      <c r="J214" s="126" t="s">
        <v>875</v>
      </c>
    </row>
    <row r="215" s="1" customFormat="1" ht="52.5" customHeight="1" outlineLevel="1" spans="1:10">
      <c r="A215" s="126"/>
      <c r="B215" s="126"/>
      <c r="C215" s="126" t="s">
        <v>521</v>
      </c>
      <c r="D215" s="126" t="s">
        <v>522</v>
      </c>
      <c r="E215" s="126" t="s">
        <v>876</v>
      </c>
      <c r="F215" s="126" t="s">
        <v>524</v>
      </c>
      <c r="G215" s="125" t="s">
        <v>877</v>
      </c>
      <c r="H215" s="125" t="s">
        <v>526</v>
      </c>
      <c r="I215" s="126" t="s">
        <v>501</v>
      </c>
      <c r="J215" s="126" t="s">
        <v>875</v>
      </c>
    </row>
    <row r="216" s="1" customFormat="1" ht="52.5" customHeight="1" outlineLevel="1" spans="1:10">
      <c r="A216" s="126" t="s">
        <v>390</v>
      </c>
      <c r="B216" s="126" t="s">
        <v>878</v>
      </c>
      <c r="C216" s="126" t="s">
        <v>495</v>
      </c>
      <c r="D216" s="126" t="s">
        <v>496</v>
      </c>
      <c r="E216" s="126" t="s">
        <v>879</v>
      </c>
      <c r="F216" s="126" t="s">
        <v>498</v>
      </c>
      <c r="G216" s="125" t="s">
        <v>88</v>
      </c>
      <c r="H216" s="125" t="s">
        <v>552</v>
      </c>
      <c r="I216" s="126" t="s">
        <v>501</v>
      </c>
      <c r="J216" s="126" t="s">
        <v>880</v>
      </c>
    </row>
    <row r="217" s="1" customFormat="1" ht="52.5" customHeight="1" outlineLevel="1" spans="1:10">
      <c r="A217" s="126"/>
      <c r="B217" s="126"/>
      <c r="C217" s="126" t="s">
        <v>512</v>
      </c>
      <c r="D217" s="126" t="s">
        <v>516</v>
      </c>
      <c r="E217" s="126" t="s">
        <v>881</v>
      </c>
      <c r="F217" s="126" t="s">
        <v>505</v>
      </c>
      <c r="G217" s="125" t="s">
        <v>820</v>
      </c>
      <c r="H217" s="125" t="s">
        <v>507</v>
      </c>
      <c r="I217" s="126" t="s">
        <v>501</v>
      </c>
      <c r="J217" s="126" t="s">
        <v>880</v>
      </c>
    </row>
    <row r="218" s="1" customFormat="1" ht="52.5" customHeight="1" outlineLevel="1" spans="1:10">
      <c r="A218" s="126"/>
      <c r="B218" s="126"/>
      <c r="C218" s="126" t="s">
        <v>518</v>
      </c>
      <c r="D218" s="126" t="s">
        <v>519</v>
      </c>
      <c r="E218" s="126" t="s">
        <v>834</v>
      </c>
      <c r="F218" s="126" t="s">
        <v>505</v>
      </c>
      <c r="G218" s="125" t="s">
        <v>676</v>
      </c>
      <c r="H218" s="125" t="s">
        <v>507</v>
      </c>
      <c r="I218" s="126" t="s">
        <v>501</v>
      </c>
      <c r="J218" s="126" t="s">
        <v>880</v>
      </c>
    </row>
    <row r="219" s="1" customFormat="1" ht="52.5" customHeight="1" outlineLevel="1" spans="1:10">
      <c r="A219" s="126" t="s">
        <v>377</v>
      </c>
      <c r="B219" s="126" t="s">
        <v>882</v>
      </c>
      <c r="C219" s="126" t="s">
        <v>495</v>
      </c>
      <c r="D219" s="126" t="s">
        <v>496</v>
      </c>
      <c r="E219" s="126" t="s">
        <v>883</v>
      </c>
      <c r="F219" s="126" t="s">
        <v>498</v>
      </c>
      <c r="G219" s="125" t="s">
        <v>735</v>
      </c>
      <c r="H219" s="125" t="s">
        <v>552</v>
      </c>
      <c r="I219" s="126" t="s">
        <v>501</v>
      </c>
      <c r="J219" s="126" t="s">
        <v>884</v>
      </c>
    </row>
    <row r="220" s="1" customFormat="1" ht="52.5" customHeight="1" outlineLevel="1" spans="1:10">
      <c r="A220" s="126"/>
      <c r="B220" s="126"/>
      <c r="C220" s="126" t="s">
        <v>495</v>
      </c>
      <c r="D220" s="126" t="s">
        <v>496</v>
      </c>
      <c r="E220" s="126" t="s">
        <v>885</v>
      </c>
      <c r="F220" s="126" t="s">
        <v>498</v>
      </c>
      <c r="G220" s="125" t="s">
        <v>86</v>
      </c>
      <c r="H220" s="125" t="s">
        <v>552</v>
      </c>
      <c r="I220" s="126" t="s">
        <v>501</v>
      </c>
      <c r="J220" s="126" t="s">
        <v>884</v>
      </c>
    </row>
    <row r="221" s="1" customFormat="1" ht="52.5" customHeight="1" outlineLevel="1" spans="1:10">
      <c r="A221" s="126"/>
      <c r="B221" s="126"/>
      <c r="C221" s="126" t="s">
        <v>495</v>
      </c>
      <c r="D221" s="126" t="s">
        <v>496</v>
      </c>
      <c r="E221" s="126" t="s">
        <v>886</v>
      </c>
      <c r="F221" s="126" t="s">
        <v>498</v>
      </c>
      <c r="G221" s="125" t="s">
        <v>94</v>
      </c>
      <c r="H221" s="125" t="s">
        <v>552</v>
      </c>
      <c r="I221" s="126" t="s">
        <v>501</v>
      </c>
      <c r="J221" s="126" t="s">
        <v>884</v>
      </c>
    </row>
    <row r="222" s="1" customFormat="1" ht="52.5" customHeight="1" outlineLevel="1" spans="1:10">
      <c r="A222" s="126"/>
      <c r="B222" s="126"/>
      <c r="C222" s="126" t="s">
        <v>495</v>
      </c>
      <c r="D222" s="126" t="s">
        <v>496</v>
      </c>
      <c r="E222" s="126" t="s">
        <v>842</v>
      </c>
      <c r="F222" s="126" t="s">
        <v>498</v>
      </c>
      <c r="G222" s="125" t="s">
        <v>499</v>
      </c>
      <c r="H222" s="125" t="s">
        <v>500</v>
      </c>
      <c r="I222" s="126" t="s">
        <v>501</v>
      </c>
      <c r="J222" s="126" t="s">
        <v>884</v>
      </c>
    </row>
    <row r="223" s="1" customFormat="1" ht="52.5" customHeight="1" outlineLevel="1" spans="1:10">
      <c r="A223" s="126"/>
      <c r="B223" s="126"/>
      <c r="C223" s="126" t="s">
        <v>495</v>
      </c>
      <c r="D223" s="126" t="s">
        <v>496</v>
      </c>
      <c r="E223" s="126" t="s">
        <v>843</v>
      </c>
      <c r="F223" s="126" t="s">
        <v>498</v>
      </c>
      <c r="G223" s="125" t="s">
        <v>844</v>
      </c>
      <c r="H223" s="125" t="s">
        <v>845</v>
      </c>
      <c r="I223" s="126" t="s">
        <v>501</v>
      </c>
      <c r="J223" s="126" t="s">
        <v>884</v>
      </c>
    </row>
    <row r="224" s="1" customFormat="1" ht="52.5" customHeight="1" outlineLevel="1" spans="1:10">
      <c r="A224" s="126"/>
      <c r="B224" s="126"/>
      <c r="C224" s="126" t="s">
        <v>495</v>
      </c>
      <c r="D224" s="126" t="s">
        <v>503</v>
      </c>
      <c r="E224" s="126" t="s">
        <v>846</v>
      </c>
      <c r="F224" s="126" t="s">
        <v>498</v>
      </c>
      <c r="G224" s="125" t="s">
        <v>555</v>
      </c>
      <c r="H224" s="125" t="s">
        <v>507</v>
      </c>
      <c r="I224" s="126" t="s">
        <v>501</v>
      </c>
      <c r="J224" s="126" t="s">
        <v>887</v>
      </c>
    </row>
    <row r="225" s="1" customFormat="1" ht="52.5" customHeight="1" outlineLevel="1" spans="1:10">
      <c r="A225" s="126"/>
      <c r="B225" s="126"/>
      <c r="C225" s="126" t="s">
        <v>495</v>
      </c>
      <c r="D225" s="126" t="s">
        <v>508</v>
      </c>
      <c r="E225" s="126" t="s">
        <v>847</v>
      </c>
      <c r="F225" s="126" t="s">
        <v>505</v>
      </c>
      <c r="G225" s="125" t="s">
        <v>547</v>
      </c>
      <c r="H225" s="125" t="s">
        <v>507</v>
      </c>
      <c r="I225" s="126" t="s">
        <v>501</v>
      </c>
      <c r="J225" s="126" t="s">
        <v>887</v>
      </c>
    </row>
    <row r="226" s="1" customFormat="1" ht="52.5" customHeight="1" outlineLevel="1" spans="1:10">
      <c r="A226" s="126"/>
      <c r="B226" s="126"/>
      <c r="C226" s="126" t="s">
        <v>512</v>
      </c>
      <c r="D226" s="126" t="s">
        <v>513</v>
      </c>
      <c r="E226" s="126" t="s">
        <v>848</v>
      </c>
      <c r="F226" s="126" t="s">
        <v>505</v>
      </c>
      <c r="G226" s="125" t="s">
        <v>515</v>
      </c>
      <c r="H226" s="125" t="s">
        <v>507</v>
      </c>
      <c r="I226" s="126" t="s">
        <v>501</v>
      </c>
      <c r="J226" s="126" t="s">
        <v>887</v>
      </c>
    </row>
    <row r="227" s="1" customFormat="1" ht="52.5" customHeight="1" outlineLevel="1" spans="1:10">
      <c r="A227" s="126"/>
      <c r="B227" s="126"/>
      <c r="C227" s="126" t="s">
        <v>518</v>
      </c>
      <c r="D227" s="126" t="s">
        <v>519</v>
      </c>
      <c r="E227" s="126" t="s">
        <v>849</v>
      </c>
      <c r="F227" s="126" t="s">
        <v>505</v>
      </c>
      <c r="G227" s="125" t="s">
        <v>515</v>
      </c>
      <c r="H227" s="125" t="s">
        <v>507</v>
      </c>
      <c r="I227" s="126" t="s">
        <v>501</v>
      </c>
      <c r="J227" s="126" t="s">
        <v>887</v>
      </c>
    </row>
    <row r="228" s="1" customFormat="1" ht="52.5" customHeight="1" outlineLevel="1" spans="1:10">
      <c r="A228" s="126"/>
      <c r="B228" s="126"/>
      <c r="C228" s="126" t="s">
        <v>521</v>
      </c>
      <c r="D228" s="126" t="s">
        <v>522</v>
      </c>
      <c r="E228" s="126" t="s">
        <v>888</v>
      </c>
      <c r="F228" s="126" t="s">
        <v>524</v>
      </c>
      <c r="G228" s="125" t="s">
        <v>889</v>
      </c>
      <c r="H228" s="125" t="s">
        <v>526</v>
      </c>
      <c r="I228" s="126" t="s">
        <v>501</v>
      </c>
      <c r="J228" s="126" t="s">
        <v>890</v>
      </c>
    </row>
    <row r="229" s="1" customFormat="1" ht="52.5" customHeight="1" outlineLevel="1" spans="1:10">
      <c r="A229" s="126"/>
      <c r="B229" s="126"/>
      <c r="C229" s="126" t="s">
        <v>521</v>
      </c>
      <c r="D229" s="126" t="s">
        <v>522</v>
      </c>
      <c r="E229" s="126" t="s">
        <v>891</v>
      </c>
      <c r="F229" s="126" t="s">
        <v>524</v>
      </c>
      <c r="G229" s="125" t="s">
        <v>892</v>
      </c>
      <c r="H229" s="125" t="s">
        <v>526</v>
      </c>
      <c r="I229" s="126" t="s">
        <v>501</v>
      </c>
      <c r="J229" s="126" t="s">
        <v>893</v>
      </c>
    </row>
    <row r="230" s="1" customFormat="1" ht="52.5" customHeight="1" outlineLevel="1" spans="1:10">
      <c r="A230" s="126"/>
      <c r="B230" s="126"/>
      <c r="C230" s="126" t="s">
        <v>521</v>
      </c>
      <c r="D230" s="126" t="s">
        <v>522</v>
      </c>
      <c r="E230" s="126" t="s">
        <v>894</v>
      </c>
      <c r="F230" s="126" t="s">
        <v>524</v>
      </c>
      <c r="G230" s="125" t="s">
        <v>895</v>
      </c>
      <c r="H230" s="125" t="s">
        <v>526</v>
      </c>
      <c r="I230" s="126" t="s">
        <v>501</v>
      </c>
      <c r="J230" s="126" t="s">
        <v>893</v>
      </c>
    </row>
    <row r="231" s="1" customFormat="1" ht="52.5" customHeight="1" outlineLevel="1" spans="1:10">
      <c r="A231" s="126"/>
      <c r="B231" s="126"/>
      <c r="C231" s="126" t="s">
        <v>521</v>
      </c>
      <c r="D231" s="126" t="s">
        <v>522</v>
      </c>
      <c r="E231" s="126" t="s">
        <v>896</v>
      </c>
      <c r="F231" s="126" t="s">
        <v>524</v>
      </c>
      <c r="G231" s="125" t="s">
        <v>897</v>
      </c>
      <c r="H231" s="125" t="s">
        <v>526</v>
      </c>
      <c r="I231" s="126" t="s">
        <v>501</v>
      </c>
      <c r="J231" s="126" t="s">
        <v>893</v>
      </c>
    </row>
    <row r="232" s="1" customFormat="1" ht="52.5" customHeight="1" outlineLevel="1" spans="1:10">
      <c r="A232" s="126" t="s">
        <v>471</v>
      </c>
      <c r="B232" s="126" t="s">
        <v>898</v>
      </c>
      <c r="C232" s="126" t="s">
        <v>495</v>
      </c>
      <c r="D232" s="126" t="s">
        <v>496</v>
      </c>
      <c r="E232" s="126" t="s">
        <v>899</v>
      </c>
      <c r="F232" s="126" t="s">
        <v>505</v>
      </c>
      <c r="G232" s="125" t="s">
        <v>85</v>
      </c>
      <c r="H232" s="125" t="s">
        <v>670</v>
      </c>
      <c r="I232" s="126" t="s">
        <v>501</v>
      </c>
      <c r="J232" s="126" t="s">
        <v>900</v>
      </c>
    </row>
    <row r="233" s="1" customFormat="1" ht="52.5" customHeight="1" outlineLevel="1" spans="1:10">
      <c r="A233" s="126"/>
      <c r="B233" s="126"/>
      <c r="C233" s="126" t="s">
        <v>495</v>
      </c>
      <c r="D233" s="126" t="s">
        <v>496</v>
      </c>
      <c r="E233" s="126" t="s">
        <v>901</v>
      </c>
      <c r="F233" s="126" t="s">
        <v>505</v>
      </c>
      <c r="G233" s="125" t="s">
        <v>85</v>
      </c>
      <c r="H233" s="125" t="s">
        <v>670</v>
      </c>
      <c r="I233" s="126" t="s">
        <v>501</v>
      </c>
      <c r="J233" s="126" t="s">
        <v>902</v>
      </c>
    </row>
    <row r="234" s="1" customFormat="1" ht="52.5" customHeight="1" outlineLevel="1" spans="1:10">
      <c r="A234" s="126"/>
      <c r="B234" s="126"/>
      <c r="C234" s="126" t="s">
        <v>495</v>
      </c>
      <c r="D234" s="126" t="s">
        <v>496</v>
      </c>
      <c r="E234" s="126" t="s">
        <v>903</v>
      </c>
      <c r="F234" s="126" t="s">
        <v>505</v>
      </c>
      <c r="G234" s="125" t="s">
        <v>555</v>
      </c>
      <c r="H234" s="125" t="s">
        <v>904</v>
      </c>
      <c r="I234" s="126" t="s">
        <v>501</v>
      </c>
      <c r="J234" s="126" t="s">
        <v>905</v>
      </c>
    </row>
    <row r="235" s="1" customFormat="1" ht="52.5" customHeight="1" outlineLevel="1" spans="1:10">
      <c r="A235" s="126"/>
      <c r="B235" s="126"/>
      <c r="C235" s="126" t="s">
        <v>512</v>
      </c>
      <c r="D235" s="126" t="s">
        <v>513</v>
      </c>
      <c r="E235" s="126" t="s">
        <v>906</v>
      </c>
      <c r="F235" s="126" t="s">
        <v>505</v>
      </c>
      <c r="G235" s="125" t="s">
        <v>515</v>
      </c>
      <c r="H235" s="125" t="s">
        <v>507</v>
      </c>
      <c r="I235" s="126" t="s">
        <v>501</v>
      </c>
      <c r="J235" s="126" t="s">
        <v>674</v>
      </c>
    </row>
    <row r="236" s="1" customFormat="1" ht="52.5" customHeight="1" outlineLevel="1" spans="1:10">
      <c r="A236" s="126"/>
      <c r="B236" s="126"/>
      <c r="C236" s="126" t="s">
        <v>518</v>
      </c>
      <c r="D236" s="126" t="s">
        <v>519</v>
      </c>
      <c r="E236" s="126" t="s">
        <v>559</v>
      </c>
      <c r="F236" s="126" t="s">
        <v>505</v>
      </c>
      <c r="G236" s="125" t="s">
        <v>547</v>
      </c>
      <c r="H236" s="125" t="s">
        <v>507</v>
      </c>
      <c r="I236" s="126" t="s">
        <v>501</v>
      </c>
      <c r="J236" s="126" t="s">
        <v>907</v>
      </c>
    </row>
    <row r="237" s="1" customFormat="1" ht="52.5" customHeight="1" outlineLevel="1" spans="1:10">
      <c r="A237" s="126" t="s">
        <v>428</v>
      </c>
      <c r="B237" s="126" t="s">
        <v>908</v>
      </c>
      <c r="C237" s="126" t="s">
        <v>495</v>
      </c>
      <c r="D237" s="126" t="s">
        <v>496</v>
      </c>
      <c r="E237" s="126" t="s">
        <v>909</v>
      </c>
      <c r="F237" s="126" t="s">
        <v>505</v>
      </c>
      <c r="G237" s="125" t="s">
        <v>88</v>
      </c>
      <c r="H237" s="125" t="s">
        <v>600</v>
      </c>
      <c r="I237" s="126" t="s">
        <v>501</v>
      </c>
      <c r="J237" s="126" t="s">
        <v>910</v>
      </c>
    </row>
    <row r="238" s="1" customFormat="1" ht="52.5" customHeight="1" outlineLevel="1" spans="1:10">
      <c r="A238" s="126"/>
      <c r="B238" s="126"/>
      <c r="C238" s="126" t="s">
        <v>495</v>
      </c>
      <c r="D238" s="126" t="s">
        <v>508</v>
      </c>
      <c r="E238" s="126" t="s">
        <v>911</v>
      </c>
      <c r="F238" s="126" t="s">
        <v>505</v>
      </c>
      <c r="G238" s="125" t="s">
        <v>912</v>
      </c>
      <c r="H238" s="125" t="s">
        <v>531</v>
      </c>
      <c r="I238" s="126" t="s">
        <v>501</v>
      </c>
      <c r="J238" s="126" t="s">
        <v>913</v>
      </c>
    </row>
    <row r="239" s="1" customFormat="1" ht="52.5" customHeight="1" outlineLevel="1" spans="1:10">
      <c r="A239" s="126"/>
      <c r="B239" s="126"/>
      <c r="C239" s="126" t="s">
        <v>512</v>
      </c>
      <c r="D239" s="126" t="s">
        <v>513</v>
      </c>
      <c r="E239" s="126" t="s">
        <v>914</v>
      </c>
      <c r="F239" s="126" t="s">
        <v>505</v>
      </c>
      <c r="G239" s="125" t="s">
        <v>547</v>
      </c>
      <c r="H239" s="125" t="s">
        <v>507</v>
      </c>
      <c r="I239" s="126" t="s">
        <v>501</v>
      </c>
      <c r="J239" s="126" t="s">
        <v>915</v>
      </c>
    </row>
    <row r="240" s="1" customFormat="1" ht="52.5" customHeight="1" outlineLevel="1" spans="1:10">
      <c r="A240" s="126"/>
      <c r="B240" s="126"/>
      <c r="C240" s="126" t="s">
        <v>518</v>
      </c>
      <c r="D240" s="126" t="s">
        <v>519</v>
      </c>
      <c r="E240" s="126" t="s">
        <v>566</v>
      </c>
      <c r="F240" s="126" t="s">
        <v>505</v>
      </c>
      <c r="G240" s="125" t="s">
        <v>547</v>
      </c>
      <c r="H240" s="125" t="s">
        <v>507</v>
      </c>
      <c r="I240" s="126" t="s">
        <v>501</v>
      </c>
      <c r="J240" s="126" t="s">
        <v>916</v>
      </c>
    </row>
    <row r="241" s="1" customFormat="1" ht="52.5" customHeight="1" outlineLevel="1" spans="1:10">
      <c r="A241" s="126"/>
      <c r="B241" s="126"/>
      <c r="C241" s="126" t="s">
        <v>521</v>
      </c>
      <c r="D241" s="126" t="s">
        <v>522</v>
      </c>
      <c r="E241" s="126" t="s">
        <v>917</v>
      </c>
      <c r="F241" s="126" t="s">
        <v>524</v>
      </c>
      <c r="G241" s="125" t="s">
        <v>912</v>
      </c>
      <c r="H241" s="125" t="s">
        <v>531</v>
      </c>
      <c r="I241" s="126" t="s">
        <v>501</v>
      </c>
      <c r="J241" s="126" t="s">
        <v>918</v>
      </c>
    </row>
    <row r="242" s="1" customFormat="1" ht="52.5" customHeight="1" outlineLevel="1" spans="1:10">
      <c r="A242" s="126" t="s">
        <v>442</v>
      </c>
      <c r="B242" s="126" t="s">
        <v>919</v>
      </c>
      <c r="C242" s="126" t="s">
        <v>495</v>
      </c>
      <c r="D242" s="126" t="s">
        <v>496</v>
      </c>
      <c r="E242" s="126" t="s">
        <v>920</v>
      </c>
      <c r="F242" s="126" t="s">
        <v>498</v>
      </c>
      <c r="G242" s="125" t="s">
        <v>92</v>
      </c>
      <c r="H242" s="125" t="s">
        <v>500</v>
      </c>
      <c r="I242" s="126" t="s">
        <v>501</v>
      </c>
      <c r="J242" s="126" t="s">
        <v>921</v>
      </c>
    </row>
    <row r="243" s="1" customFormat="1" ht="52.5" customHeight="1" outlineLevel="1" spans="1:10">
      <c r="A243" s="126"/>
      <c r="B243" s="126"/>
      <c r="C243" s="126" t="s">
        <v>495</v>
      </c>
      <c r="D243" s="126" t="s">
        <v>503</v>
      </c>
      <c r="E243" s="126" t="s">
        <v>732</v>
      </c>
      <c r="F243" s="126" t="s">
        <v>498</v>
      </c>
      <c r="G243" s="125" t="s">
        <v>555</v>
      </c>
      <c r="H243" s="125" t="s">
        <v>507</v>
      </c>
      <c r="I243" s="126" t="s">
        <v>501</v>
      </c>
      <c r="J243" s="126" t="s">
        <v>645</v>
      </c>
    </row>
    <row r="244" s="1" customFormat="1" ht="52.5" customHeight="1" outlineLevel="1" spans="1:10">
      <c r="A244" s="126"/>
      <c r="B244" s="126"/>
      <c r="C244" s="126" t="s">
        <v>495</v>
      </c>
      <c r="D244" s="126" t="s">
        <v>508</v>
      </c>
      <c r="E244" s="126" t="s">
        <v>825</v>
      </c>
      <c r="F244" s="126" t="s">
        <v>498</v>
      </c>
      <c r="G244" s="125" t="s">
        <v>735</v>
      </c>
      <c r="H244" s="125" t="s">
        <v>622</v>
      </c>
      <c r="I244" s="126" t="s">
        <v>501</v>
      </c>
      <c r="J244" s="126" t="s">
        <v>922</v>
      </c>
    </row>
    <row r="245" s="1" customFormat="1" ht="52.5" customHeight="1" outlineLevel="1" spans="1:10">
      <c r="A245" s="126"/>
      <c r="B245" s="126"/>
      <c r="C245" s="126" t="s">
        <v>512</v>
      </c>
      <c r="D245" s="126" t="s">
        <v>513</v>
      </c>
      <c r="E245" s="126" t="s">
        <v>923</v>
      </c>
      <c r="F245" s="126" t="s">
        <v>498</v>
      </c>
      <c r="G245" s="125" t="s">
        <v>924</v>
      </c>
      <c r="H245" s="125"/>
      <c r="I245" s="126" t="s">
        <v>558</v>
      </c>
      <c r="J245" s="126" t="s">
        <v>739</v>
      </c>
    </row>
    <row r="246" s="1" customFormat="1" ht="52.5" customHeight="1" outlineLevel="1" spans="1:10">
      <c r="A246" s="126"/>
      <c r="B246" s="126"/>
      <c r="C246" s="126" t="s">
        <v>518</v>
      </c>
      <c r="D246" s="126" t="s">
        <v>519</v>
      </c>
      <c r="E246" s="126" t="s">
        <v>559</v>
      </c>
      <c r="F246" s="126" t="s">
        <v>505</v>
      </c>
      <c r="G246" s="125" t="s">
        <v>515</v>
      </c>
      <c r="H246" s="125" t="s">
        <v>507</v>
      </c>
      <c r="I246" s="126" t="s">
        <v>501</v>
      </c>
      <c r="J246" s="126" t="s">
        <v>925</v>
      </c>
    </row>
    <row r="247" s="1" customFormat="1" ht="52.5" customHeight="1" outlineLevel="1" spans="1:10">
      <c r="A247" s="126"/>
      <c r="B247" s="126"/>
      <c r="C247" s="126" t="s">
        <v>521</v>
      </c>
      <c r="D247" s="126" t="s">
        <v>522</v>
      </c>
      <c r="E247" s="126" t="s">
        <v>926</v>
      </c>
      <c r="F247" s="126" t="s">
        <v>524</v>
      </c>
      <c r="G247" s="125" t="s">
        <v>927</v>
      </c>
      <c r="H247" s="125" t="s">
        <v>531</v>
      </c>
      <c r="I247" s="126" t="s">
        <v>501</v>
      </c>
      <c r="J247" s="126" t="s">
        <v>928</v>
      </c>
    </row>
    <row r="248" s="1" customFormat="1" ht="52.5" customHeight="1" outlineLevel="1" spans="1:10">
      <c r="A248" s="126" t="s">
        <v>418</v>
      </c>
      <c r="B248" s="126" t="s">
        <v>929</v>
      </c>
      <c r="C248" s="126" t="s">
        <v>495</v>
      </c>
      <c r="D248" s="126" t="s">
        <v>496</v>
      </c>
      <c r="E248" s="126" t="s">
        <v>930</v>
      </c>
      <c r="F248" s="126" t="s">
        <v>505</v>
      </c>
      <c r="G248" s="125" t="s">
        <v>89</v>
      </c>
      <c r="H248" s="125" t="s">
        <v>600</v>
      </c>
      <c r="I248" s="126" t="s">
        <v>501</v>
      </c>
      <c r="J248" s="126" t="s">
        <v>931</v>
      </c>
    </row>
    <row r="249" s="1" customFormat="1" ht="52.5" customHeight="1" outlineLevel="1" spans="1:10">
      <c r="A249" s="126"/>
      <c r="B249" s="126"/>
      <c r="C249" s="126" t="s">
        <v>495</v>
      </c>
      <c r="D249" s="126" t="s">
        <v>496</v>
      </c>
      <c r="E249" s="126" t="s">
        <v>932</v>
      </c>
      <c r="F249" s="126" t="s">
        <v>505</v>
      </c>
      <c r="G249" s="125" t="s">
        <v>933</v>
      </c>
      <c r="H249" s="125" t="s">
        <v>500</v>
      </c>
      <c r="I249" s="126" t="s">
        <v>501</v>
      </c>
      <c r="J249" s="126" t="s">
        <v>934</v>
      </c>
    </row>
    <row r="250" s="1" customFormat="1" ht="52.5" customHeight="1" outlineLevel="1" spans="1:10">
      <c r="A250" s="126"/>
      <c r="B250" s="126"/>
      <c r="C250" s="126" t="s">
        <v>512</v>
      </c>
      <c r="D250" s="126" t="s">
        <v>513</v>
      </c>
      <c r="E250" s="126" t="s">
        <v>906</v>
      </c>
      <c r="F250" s="126" t="s">
        <v>505</v>
      </c>
      <c r="G250" s="125" t="s">
        <v>547</v>
      </c>
      <c r="H250" s="125" t="s">
        <v>507</v>
      </c>
      <c r="I250" s="126" t="s">
        <v>501</v>
      </c>
      <c r="J250" s="126" t="s">
        <v>674</v>
      </c>
    </row>
    <row r="251" s="1" customFormat="1" ht="52.5" customHeight="1" outlineLevel="1" spans="1:10">
      <c r="A251" s="126"/>
      <c r="B251" s="126"/>
      <c r="C251" s="126" t="s">
        <v>518</v>
      </c>
      <c r="D251" s="126" t="s">
        <v>519</v>
      </c>
      <c r="E251" s="126" t="s">
        <v>935</v>
      </c>
      <c r="F251" s="126" t="s">
        <v>505</v>
      </c>
      <c r="G251" s="125" t="s">
        <v>547</v>
      </c>
      <c r="H251" s="125" t="s">
        <v>507</v>
      </c>
      <c r="I251" s="126" t="s">
        <v>501</v>
      </c>
      <c r="J251" s="126" t="s">
        <v>936</v>
      </c>
    </row>
    <row r="252" s="1" customFormat="1" ht="52.5" customHeight="1" outlineLevel="1" spans="1:10">
      <c r="A252" s="126" t="s">
        <v>464</v>
      </c>
      <c r="B252" s="126" t="s">
        <v>937</v>
      </c>
      <c r="C252" s="126" t="s">
        <v>495</v>
      </c>
      <c r="D252" s="126" t="s">
        <v>496</v>
      </c>
      <c r="E252" s="126" t="s">
        <v>938</v>
      </c>
      <c r="F252" s="126" t="s">
        <v>498</v>
      </c>
      <c r="G252" s="125" t="s">
        <v>939</v>
      </c>
      <c r="H252" s="125" t="s">
        <v>552</v>
      </c>
      <c r="I252" s="126" t="s">
        <v>501</v>
      </c>
      <c r="J252" s="126" t="s">
        <v>940</v>
      </c>
    </row>
    <row r="253" s="1" customFormat="1" ht="52.5" customHeight="1" outlineLevel="1" spans="1:10">
      <c r="A253" s="126"/>
      <c r="B253" s="126"/>
      <c r="C253" s="126" t="s">
        <v>495</v>
      </c>
      <c r="D253" s="126" t="s">
        <v>503</v>
      </c>
      <c r="E253" s="126" t="s">
        <v>941</v>
      </c>
      <c r="F253" s="126" t="s">
        <v>498</v>
      </c>
      <c r="G253" s="125" t="s">
        <v>555</v>
      </c>
      <c r="H253" s="125" t="s">
        <v>507</v>
      </c>
      <c r="I253" s="126" t="s">
        <v>501</v>
      </c>
      <c r="J253" s="126" t="s">
        <v>942</v>
      </c>
    </row>
    <row r="254" s="1" customFormat="1" ht="52.5" customHeight="1" outlineLevel="1" spans="1:10">
      <c r="A254" s="126"/>
      <c r="B254" s="126"/>
      <c r="C254" s="126" t="s">
        <v>512</v>
      </c>
      <c r="D254" s="126" t="s">
        <v>513</v>
      </c>
      <c r="E254" s="126" t="s">
        <v>943</v>
      </c>
      <c r="F254" s="126" t="s">
        <v>505</v>
      </c>
      <c r="G254" s="125" t="s">
        <v>944</v>
      </c>
      <c r="H254" s="125"/>
      <c r="I254" s="126" t="s">
        <v>558</v>
      </c>
      <c r="J254" s="126" t="s">
        <v>945</v>
      </c>
    </row>
    <row r="255" s="1" customFormat="1" ht="52.5" customHeight="1" outlineLevel="1" spans="1:10">
      <c r="A255" s="126"/>
      <c r="B255" s="126"/>
      <c r="C255" s="126" t="s">
        <v>512</v>
      </c>
      <c r="D255" s="126" t="s">
        <v>513</v>
      </c>
      <c r="E255" s="126" t="s">
        <v>946</v>
      </c>
      <c r="F255" s="126" t="s">
        <v>505</v>
      </c>
      <c r="G255" s="125" t="s">
        <v>947</v>
      </c>
      <c r="H255" s="125"/>
      <c r="I255" s="126" t="s">
        <v>558</v>
      </c>
      <c r="J255" s="126" t="s">
        <v>948</v>
      </c>
    </row>
    <row r="256" s="1" customFormat="1" ht="52.5" customHeight="1" outlineLevel="1" spans="1:10">
      <c r="A256" s="126"/>
      <c r="B256" s="126"/>
      <c r="C256" s="126" t="s">
        <v>512</v>
      </c>
      <c r="D256" s="126" t="s">
        <v>516</v>
      </c>
      <c r="E256" s="126" t="s">
        <v>949</v>
      </c>
      <c r="F256" s="126" t="s">
        <v>498</v>
      </c>
      <c r="G256" s="125" t="s">
        <v>89</v>
      </c>
      <c r="H256" s="125" t="s">
        <v>552</v>
      </c>
      <c r="I256" s="126" t="s">
        <v>501</v>
      </c>
      <c r="J256" s="126" t="s">
        <v>950</v>
      </c>
    </row>
    <row r="257" s="1" customFormat="1" ht="52.5" customHeight="1" outlineLevel="1" spans="1:10">
      <c r="A257" s="126"/>
      <c r="B257" s="126"/>
      <c r="C257" s="126" t="s">
        <v>518</v>
      </c>
      <c r="D257" s="126" t="s">
        <v>519</v>
      </c>
      <c r="E257" s="126" t="s">
        <v>675</v>
      </c>
      <c r="F257" s="126" t="s">
        <v>505</v>
      </c>
      <c r="G257" s="125" t="s">
        <v>676</v>
      </c>
      <c r="H257" s="125" t="s">
        <v>507</v>
      </c>
      <c r="I257" s="126" t="s">
        <v>501</v>
      </c>
      <c r="J257" s="126" t="s">
        <v>951</v>
      </c>
    </row>
    <row r="258" s="1" customFormat="1" ht="52.5" customHeight="1" outlineLevel="1" spans="1:10">
      <c r="A258" s="126" t="s">
        <v>440</v>
      </c>
      <c r="B258" s="126" t="s">
        <v>952</v>
      </c>
      <c r="C258" s="126" t="s">
        <v>495</v>
      </c>
      <c r="D258" s="126" t="s">
        <v>496</v>
      </c>
      <c r="E258" s="126" t="s">
        <v>953</v>
      </c>
      <c r="F258" s="126" t="s">
        <v>498</v>
      </c>
      <c r="G258" s="125" t="s">
        <v>735</v>
      </c>
      <c r="H258" s="125" t="s">
        <v>954</v>
      </c>
      <c r="I258" s="126" t="s">
        <v>501</v>
      </c>
      <c r="J258" s="126" t="s">
        <v>955</v>
      </c>
    </row>
    <row r="259" s="1" customFormat="1" ht="52.5" customHeight="1" outlineLevel="1" spans="1:10">
      <c r="A259" s="126"/>
      <c r="B259" s="126"/>
      <c r="C259" s="126" t="s">
        <v>495</v>
      </c>
      <c r="D259" s="126" t="s">
        <v>503</v>
      </c>
      <c r="E259" s="126" t="s">
        <v>956</v>
      </c>
      <c r="F259" s="126" t="s">
        <v>498</v>
      </c>
      <c r="G259" s="125" t="s">
        <v>555</v>
      </c>
      <c r="H259" s="125" t="s">
        <v>507</v>
      </c>
      <c r="I259" s="126" t="s">
        <v>501</v>
      </c>
      <c r="J259" s="126" t="s">
        <v>957</v>
      </c>
    </row>
    <row r="260" s="1" customFormat="1" ht="52.5" customHeight="1" outlineLevel="1" spans="1:10">
      <c r="A260" s="126"/>
      <c r="B260" s="126"/>
      <c r="C260" s="126" t="s">
        <v>495</v>
      </c>
      <c r="D260" s="126" t="s">
        <v>508</v>
      </c>
      <c r="E260" s="126" t="s">
        <v>509</v>
      </c>
      <c r="F260" s="126" t="s">
        <v>524</v>
      </c>
      <c r="G260" s="125" t="s">
        <v>510</v>
      </c>
      <c r="H260" s="125" t="s">
        <v>647</v>
      </c>
      <c r="I260" s="126" t="s">
        <v>501</v>
      </c>
      <c r="J260" s="126" t="s">
        <v>958</v>
      </c>
    </row>
    <row r="261" s="1" customFormat="1" ht="52.5" customHeight="1" outlineLevel="1" spans="1:10">
      <c r="A261" s="126"/>
      <c r="B261" s="126"/>
      <c r="C261" s="126" t="s">
        <v>512</v>
      </c>
      <c r="D261" s="126" t="s">
        <v>513</v>
      </c>
      <c r="E261" s="126" t="s">
        <v>959</v>
      </c>
      <c r="F261" s="126" t="s">
        <v>505</v>
      </c>
      <c r="G261" s="125" t="s">
        <v>515</v>
      </c>
      <c r="H261" s="125" t="s">
        <v>507</v>
      </c>
      <c r="I261" s="126" t="s">
        <v>501</v>
      </c>
      <c r="J261" s="126" t="s">
        <v>960</v>
      </c>
    </row>
    <row r="262" s="1" customFormat="1" ht="52.5" customHeight="1" outlineLevel="1" spans="1:10">
      <c r="A262" s="126"/>
      <c r="B262" s="126"/>
      <c r="C262" s="126" t="s">
        <v>512</v>
      </c>
      <c r="D262" s="126" t="s">
        <v>516</v>
      </c>
      <c r="E262" s="126" t="s">
        <v>961</v>
      </c>
      <c r="F262" s="126" t="s">
        <v>505</v>
      </c>
      <c r="G262" s="125" t="s">
        <v>515</v>
      </c>
      <c r="H262" s="125" t="s">
        <v>507</v>
      </c>
      <c r="I262" s="126" t="s">
        <v>501</v>
      </c>
      <c r="J262" s="126" t="s">
        <v>962</v>
      </c>
    </row>
    <row r="263" s="1" customFormat="1" ht="52.5" customHeight="1" outlineLevel="1" spans="1:10">
      <c r="A263" s="126"/>
      <c r="B263" s="126"/>
      <c r="C263" s="126" t="s">
        <v>518</v>
      </c>
      <c r="D263" s="126" t="s">
        <v>519</v>
      </c>
      <c r="E263" s="126" t="s">
        <v>559</v>
      </c>
      <c r="F263" s="126" t="s">
        <v>505</v>
      </c>
      <c r="G263" s="125" t="s">
        <v>515</v>
      </c>
      <c r="H263" s="125" t="s">
        <v>507</v>
      </c>
      <c r="I263" s="126" t="s">
        <v>501</v>
      </c>
      <c r="J263" s="126" t="s">
        <v>677</v>
      </c>
    </row>
    <row r="264" s="1" customFormat="1" ht="52.5" customHeight="1" outlineLevel="1" spans="1:10">
      <c r="A264" s="126" t="s">
        <v>438</v>
      </c>
      <c r="B264" s="126" t="s">
        <v>963</v>
      </c>
      <c r="C264" s="126" t="s">
        <v>495</v>
      </c>
      <c r="D264" s="126" t="s">
        <v>496</v>
      </c>
      <c r="E264" s="126" t="s">
        <v>964</v>
      </c>
      <c r="F264" s="126" t="s">
        <v>505</v>
      </c>
      <c r="G264" s="125" t="s">
        <v>89</v>
      </c>
      <c r="H264" s="125" t="s">
        <v>593</v>
      </c>
      <c r="I264" s="126" t="s">
        <v>501</v>
      </c>
      <c r="J264" s="126" t="s">
        <v>965</v>
      </c>
    </row>
    <row r="265" s="1" customFormat="1" ht="52.5" customHeight="1" outlineLevel="1" spans="1:10">
      <c r="A265" s="126"/>
      <c r="B265" s="126"/>
      <c r="C265" s="126" t="s">
        <v>512</v>
      </c>
      <c r="D265" s="126" t="s">
        <v>513</v>
      </c>
      <c r="E265" s="126" t="s">
        <v>966</v>
      </c>
      <c r="F265" s="126" t="s">
        <v>505</v>
      </c>
      <c r="G265" s="125" t="s">
        <v>515</v>
      </c>
      <c r="H265" s="125" t="s">
        <v>507</v>
      </c>
      <c r="I265" s="126" t="s">
        <v>501</v>
      </c>
      <c r="J265" s="126" t="s">
        <v>967</v>
      </c>
    </row>
    <row r="266" s="1" customFormat="1" ht="52.5" customHeight="1" outlineLevel="1" spans="1:10">
      <c r="A266" s="126"/>
      <c r="B266" s="126"/>
      <c r="C266" s="126" t="s">
        <v>512</v>
      </c>
      <c r="D266" s="126" t="s">
        <v>513</v>
      </c>
      <c r="E266" s="126" t="s">
        <v>595</v>
      </c>
      <c r="F266" s="126" t="s">
        <v>505</v>
      </c>
      <c r="G266" s="125" t="s">
        <v>515</v>
      </c>
      <c r="H266" s="125" t="s">
        <v>507</v>
      </c>
      <c r="I266" s="126" t="s">
        <v>501</v>
      </c>
      <c r="J266" s="126" t="s">
        <v>968</v>
      </c>
    </row>
    <row r="267" s="1" customFormat="1" ht="52.5" customHeight="1" outlineLevel="1" spans="1:10">
      <c r="A267" s="126"/>
      <c r="B267" s="126"/>
      <c r="C267" s="126" t="s">
        <v>512</v>
      </c>
      <c r="D267" s="126" t="s">
        <v>513</v>
      </c>
      <c r="E267" s="126" t="s">
        <v>969</v>
      </c>
      <c r="F267" s="126" t="s">
        <v>505</v>
      </c>
      <c r="G267" s="125" t="s">
        <v>515</v>
      </c>
      <c r="H267" s="125" t="s">
        <v>507</v>
      </c>
      <c r="I267" s="126" t="s">
        <v>501</v>
      </c>
      <c r="J267" s="126" t="s">
        <v>970</v>
      </c>
    </row>
    <row r="268" s="1" customFormat="1" ht="52.5" customHeight="1" outlineLevel="1" spans="1:10">
      <c r="A268" s="126"/>
      <c r="B268" s="126"/>
      <c r="C268" s="126" t="s">
        <v>512</v>
      </c>
      <c r="D268" s="126" t="s">
        <v>513</v>
      </c>
      <c r="E268" s="126" t="s">
        <v>971</v>
      </c>
      <c r="F268" s="126" t="s">
        <v>505</v>
      </c>
      <c r="G268" s="125" t="s">
        <v>515</v>
      </c>
      <c r="H268" s="125" t="s">
        <v>507</v>
      </c>
      <c r="I268" s="126" t="s">
        <v>501</v>
      </c>
      <c r="J268" s="126" t="s">
        <v>972</v>
      </c>
    </row>
    <row r="269" s="1" customFormat="1" ht="52.5" customHeight="1" outlineLevel="1" spans="1:10">
      <c r="A269" s="126"/>
      <c r="B269" s="126"/>
      <c r="C269" s="126" t="s">
        <v>518</v>
      </c>
      <c r="D269" s="126" t="s">
        <v>519</v>
      </c>
      <c r="E269" s="126" t="s">
        <v>596</v>
      </c>
      <c r="F269" s="126" t="s">
        <v>505</v>
      </c>
      <c r="G269" s="125" t="s">
        <v>515</v>
      </c>
      <c r="H269" s="125" t="s">
        <v>507</v>
      </c>
      <c r="I269" s="126" t="s">
        <v>501</v>
      </c>
      <c r="J269" s="126" t="s">
        <v>973</v>
      </c>
    </row>
    <row r="270" s="1" customFormat="1" ht="52.5" customHeight="1" outlineLevel="1" spans="1:10">
      <c r="A270" s="126" t="s">
        <v>426</v>
      </c>
      <c r="B270" s="126" t="s">
        <v>974</v>
      </c>
      <c r="C270" s="126" t="s">
        <v>495</v>
      </c>
      <c r="D270" s="126" t="s">
        <v>496</v>
      </c>
      <c r="E270" s="126" t="s">
        <v>975</v>
      </c>
      <c r="F270" s="126" t="s">
        <v>498</v>
      </c>
      <c r="G270" s="125" t="s">
        <v>88</v>
      </c>
      <c r="H270" s="125" t="s">
        <v>976</v>
      </c>
      <c r="I270" s="126" t="s">
        <v>501</v>
      </c>
      <c r="J270" s="126" t="s">
        <v>977</v>
      </c>
    </row>
    <row r="271" s="1" customFormat="1" ht="52.5" customHeight="1" outlineLevel="1" spans="1:10">
      <c r="A271" s="126"/>
      <c r="B271" s="126"/>
      <c r="C271" s="126" t="s">
        <v>495</v>
      </c>
      <c r="D271" s="126" t="s">
        <v>496</v>
      </c>
      <c r="E271" s="126" t="s">
        <v>978</v>
      </c>
      <c r="F271" s="126" t="s">
        <v>498</v>
      </c>
      <c r="G271" s="125" t="s">
        <v>88</v>
      </c>
      <c r="H271" s="125" t="s">
        <v>979</v>
      </c>
      <c r="I271" s="126" t="s">
        <v>501</v>
      </c>
      <c r="J271" s="126" t="s">
        <v>980</v>
      </c>
    </row>
    <row r="272" s="1" customFormat="1" ht="52.5" customHeight="1" outlineLevel="1" spans="1:10">
      <c r="A272" s="126"/>
      <c r="B272" s="126"/>
      <c r="C272" s="126" t="s">
        <v>495</v>
      </c>
      <c r="D272" s="126" t="s">
        <v>503</v>
      </c>
      <c r="E272" s="126" t="s">
        <v>981</v>
      </c>
      <c r="F272" s="126" t="s">
        <v>498</v>
      </c>
      <c r="G272" s="125" t="s">
        <v>555</v>
      </c>
      <c r="H272" s="125" t="s">
        <v>507</v>
      </c>
      <c r="I272" s="126" t="s">
        <v>501</v>
      </c>
      <c r="J272" s="126" t="s">
        <v>982</v>
      </c>
    </row>
    <row r="273" s="1" customFormat="1" ht="52.5" customHeight="1" outlineLevel="1" spans="1:10">
      <c r="A273" s="126"/>
      <c r="B273" s="126"/>
      <c r="C273" s="126" t="s">
        <v>495</v>
      </c>
      <c r="D273" s="126" t="s">
        <v>503</v>
      </c>
      <c r="E273" s="126" t="s">
        <v>983</v>
      </c>
      <c r="F273" s="126" t="s">
        <v>505</v>
      </c>
      <c r="G273" s="125" t="s">
        <v>547</v>
      </c>
      <c r="H273" s="125" t="s">
        <v>507</v>
      </c>
      <c r="I273" s="126" t="s">
        <v>501</v>
      </c>
      <c r="J273" s="126" t="s">
        <v>984</v>
      </c>
    </row>
    <row r="274" s="1" customFormat="1" ht="52.5" customHeight="1" outlineLevel="1" spans="1:10">
      <c r="A274" s="126"/>
      <c r="B274" s="126"/>
      <c r="C274" s="126" t="s">
        <v>512</v>
      </c>
      <c r="D274" s="126" t="s">
        <v>513</v>
      </c>
      <c r="E274" s="126" t="s">
        <v>985</v>
      </c>
      <c r="F274" s="126" t="s">
        <v>505</v>
      </c>
      <c r="G274" s="125" t="s">
        <v>547</v>
      </c>
      <c r="H274" s="125" t="s">
        <v>507</v>
      </c>
      <c r="I274" s="126" t="s">
        <v>501</v>
      </c>
      <c r="J274" s="126" t="s">
        <v>986</v>
      </c>
    </row>
    <row r="275" s="1" customFormat="1" ht="52.5" customHeight="1" outlineLevel="1" spans="1:10">
      <c r="A275" s="126"/>
      <c r="B275" s="126"/>
      <c r="C275" s="126" t="s">
        <v>518</v>
      </c>
      <c r="D275" s="126" t="s">
        <v>519</v>
      </c>
      <c r="E275" s="126" t="s">
        <v>987</v>
      </c>
      <c r="F275" s="126" t="s">
        <v>498</v>
      </c>
      <c r="G275" s="125" t="s">
        <v>555</v>
      </c>
      <c r="H275" s="125" t="s">
        <v>507</v>
      </c>
      <c r="I275" s="126" t="s">
        <v>501</v>
      </c>
      <c r="J275" s="126" t="s">
        <v>988</v>
      </c>
    </row>
    <row r="276" s="1" customFormat="1" ht="52.5" customHeight="1" outlineLevel="1" spans="1:10">
      <c r="A276" s="126" t="s">
        <v>430</v>
      </c>
      <c r="B276" s="126" t="s">
        <v>989</v>
      </c>
      <c r="C276" s="126" t="s">
        <v>495</v>
      </c>
      <c r="D276" s="126" t="s">
        <v>496</v>
      </c>
      <c r="E276" s="126" t="s">
        <v>990</v>
      </c>
      <c r="F276" s="126" t="s">
        <v>505</v>
      </c>
      <c r="G276" s="125" t="s">
        <v>85</v>
      </c>
      <c r="H276" s="125" t="s">
        <v>643</v>
      </c>
      <c r="I276" s="126" t="s">
        <v>501</v>
      </c>
      <c r="J276" s="126" t="s">
        <v>991</v>
      </c>
    </row>
    <row r="277" s="1" customFormat="1" ht="52.5" customHeight="1" outlineLevel="1" spans="1:10">
      <c r="A277" s="126"/>
      <c r="B277" s="126"/>
      <c r="C277" s="126" t="s">
        <v>495</v>
      </c>
      <c r="D277" s="126" t="s">
        <v>503</v>
      </c>
      <c r="E277" s="126" t="s">
        <v>992</v>
      </c>
      <c r="F277" s="126" t="s">
        <v>505</v>
      </c>
      <c r="G277" s="125" t="s">
        <v>676</v>
      </c>
      <c r="H277" s="125" t="s">
        <v>507</v>
      </c>
      <c r="I277" s="126" t="s">
        <v>501</v>
      </c>
      <c r="J277" s="126" t="s">
        <v>993</v>
      </c>
    </row>
    <row r="278" s="1" customFormat="1" ht="52.5" customHeight="1" outlineLevel="1" spans="1:10">
      <c r="A278" s="126"/>
      <c r="B278" s="126"/>
      <c r="C278" s="126" t="s">
        <v>512</v>
      </c>
      <c r="D278" s="126" t="s">
        <v>649</v>
      </c>
      <c r="E278" s="126" t="s">
        <v>994</v>
      </c>
      <c r="F278" s="126" t="s">
        <v>505</v>
      </c>
      <c r="G278" s="125" t="s">
        <v>676</v>
      </c>
      <c r="H278" s="125" t="s">
        <v>507</v>
      </c>
      <c r="I278" s="126" t="s">
        <v>501</v>
      </c>
      <c r="J278" s="126" t="s">
        <v>995</v>
      </c>
    </row>
    <row r="279" s="1" customFormat="1" ht="52.5" customHeight="1" outlineLevel="1" spans="1:10">
      <c r="A279" s="126"/>
      <c r="B279" s="126"/>
      <c r="C279" s="126" t="s">
        <v>518</v>
      </c>
      <c r="D279" s="126" t="s">
        <v>519</v>
      </c>
      <c r="E279" s="126" t="s">
        <v>559</v>
      </c>
      <c r="F279" s="126" t="s">
        <v>505</v>
      </c>
      <c r="G279" s="125" t="s">
        <v>547</v>
      </c>
      <c r="H279" s="125" t="s">
        <v>507</v>
      </c>
      <c r="I279" s="126" t="s">
        <v>501</v>
      </c>
      <c r="J279" s="126" t="s">
        <v>907</v>
      </c>
    </row>
    <row r="280" s="1" customFormat="1" ht="52.5" customHeight="1" outlineLevel="1" spans="1:10">
      <c r="A280" s="126" t="s">
        <v>448</v>
      </c>
      <c r="B280" s="126" t="s">
        <v>996</v>
      </c>
      <c r="C280" s="126" t="s">
        <v>495</v>
      </c>
      <c r="D280" s="126" t="s">
        <v>496</v>
      </c>
      <c r="E280" s="126" t="s">
        <v>901</v>
      </c>
      <c r="F280" s="126" t="s">
        <v>505</v>
      </c>
      <c r="G280" s="125" t="s">
        <v>85</v>
      </c>
      <c r="H280" s="125" t="s">
        <v>670</v>
      </c>
      <c r="I280" s="126" t="s">
        <v>501</v>
      </c>
      <c r="J280" s="126" t="s">
        <v>997</v>
      </c>
    </row>
    <row r="281" s="1" customFormat="1" ht="52.5" customHeight="1" outlineLevel="1" spans="1:10">
      <c r="A281" s="126"/>
      <c r="B281" s="126"/>
      <c r="C281" s="126" t="s">
        <v>512</v>
      </c>
      <c r="D281" s="126" t="s">
        <v>513</v>
      </c>
      <c r="E281" s="126" t="s">
        <v>998</v>
      </c>
      <c r="F281" s="126" t="s">
        <v>505</v>
      </c>
      <c r="G281" s="125" t="s">
        <v>547</v>
      </c>
      <c r="H281" s="125" t="s">
        <v>507</v>
      </c>
      <c r="I281" s="126" t="s">
        <v>501</v>
      </c>
      <c r="J281" s="126" t="s">
        <v>999</v>
      </c>
    </row>
    <row r="282" s="1" customFormat="1" ht="52.5" customHeight="1" outlineLevel="1" spans="1:10">
      <c r="A282" s="126"/>
      <c r="B282" s="126"/>
      <c r="C282" s="126" t="s">
        <v>518</v>
      </c>
      <c r="D282" s="126" t="s">
        <v>519</v>
      </c>
      <c r="E282" s="126" t="s">
        <v>559</v>
      </c>
      <c r="F282" s="126" t="s">
        <v>505</v>
      </c>
      <c r="G282" s="125" t="s">
        <v>547</v>
      </c>
      <c r="H282" s="125" t="s">
        <v>507</v>
      </c>
      <c r="I282" s="126" t="s">
        <v>501</v>
      </c>
      <c r="J282" s="126" t="s">
        <v>1000</v>
      </c>
    </row>
    <row r="283" s="1" customFormat="1" ht="52.5" customHeight="1" outlineLevel="1" spans="1:10">
      <c r="A283" s="126" t="s">
        <v>412</v>
      </c>
      <c r="B283" s="126" t="s">
        <v>1001</v>
      </c>
      <c r="C283" s="126" t="s">
        <v>495</v>
      </c>
      <c r="D283" s="126" t="s">
        <v>496</v>
      </c>
      <c r="E283" s="126" t="s">
        <v>1002</v>
      </c>
      <c r="F283" s="126" t="s">
        <v>498</v>
      </c>
      <c r="G283" s="125" t="s">
        <v>640</v>
      </c>
      <c r="H283" s="125" t="s">
        <v>552</v>
      </c>
      <c r="I283" s="126" t="s">
        <v>501</v>
      </c>
      <c r="J283" s="126" t="s">
        <v>1003</v>
      </c>
    </row>
    <row r="284" s="1" customFormat="1" ht="52.5" customHeight="1" outlineLevel="1" spans="1:10">
      <c r="A284" s="126"/>
      <c r="B284" s="126"/>
      <c r="C284" s="126" t="s">
        <v>512</v>
      </c>
      <c r="D284" s="126" t="s">
        <v>513</v>
      </c>
      <c r="E284" s="126" t="s">
        <v>1004</v>
      </c>
      <c r="F284" s="126" t="s">
        <v>505</v>
      </c>
      <c r="G284" s="125" t="s">
        <v>515</v>
      </c>
      <c r="H284" s="125" t="s">
        <v>507</v>
      </c>
      <c r="I284" s="126" t="s">
        <v>501</v>
      </c>
      <c r="J284" s="126" t="s">
        <v>1004</v>
      </c>
    </row>
    <row r="285" s="1" customFormat="1" ht="52.5" customHeight="1" outlineLevel="1" spans="1:10">
      <c r="A285" s="126"/>
      <c r="B285" s="126"/>
      <c r="C285" s="126" t="s">
        <v>518</v>
      </c>
      <c r="D285" s="126" t="s">
        <v>519</v>
      </c>
      <c r="E285" s="126" t="s">
        <v>566</v>
      </c>
      <c r="F285" s="126" t="s">
        <v>505</v>
      </c>
      <c r="G285" s="125" t="s">
        <v>547</v>
      </c>
      <c r="H285" s="125" t="s">
        <v>507</v>
      </c>
      <c r="I285" s="126" t="s">
        <v>501</v>
      </c>
      <c r="J285" s="126" t="s">
        <v>1005</v>
      </c>
    </row>
    <row r="286" s="1" customFormat="1" ht="52.5" customHeight="1" outlineLevel="1" spans="1:10">
      <c r="A286" s="126" t="s">
        <v>444</v>
      </c>
      <c r="B286" s="126" t="s">
        <v>1006</v>
      </c>
      <c r="C286" s="126" t="s">
        <v>495</v>
      </c>
      <c r="D286" s="126" t="s">
        <v>496</v>
      </c>
      <c r="E286" s="126" t="s">
        <v>1007</v>
      </c>
      <c r="F286" s="126" t="s">
        <v>505</v>
      </c>
      <c r="G286" s="125" t="s">
        <v>240</v>
      </c>
      <c r="H286" s="125" t="s">
        <v>552</v>
      </c>
      <c r="I286" s="126" t="s">
        <v>501</v>
      </c>
      <c r="J286" s="126" t="s">
        <v>1007</v>
      </c>
    </row>
    <row r="287" s="1" customFormat="1" ht="52.5" customHeight="1" outlineLevel="1" spans="1:10">
      <c r="A287" s="126"/>
      <c r="B287" s="126"/>
      <c r="C287" s="126" t="s">
        <v>495</v>
      </c>
      <c r="D287" s="126" t="s">
        <v>496</v>
      </c>
      <c r="E287" s="126" t="s">
        <v>1008</v>
      </c>
      <c r="F287" s="126" t="s">
        <v>505</v>
      </c>
      <c r="G287" s="125" t="s">
        <v>89</v>
      </c>
      <c r="H287" s="125" t="s">
        <v>552</v>
      </c>
      <c r="I287" s="126" t="s">
        <v>501</v>
      </c>
      <c r="J287" s="126" t="s">
        <v>1009</v>
      </c>
    </row>
    <row r="288" s="1" customFormat="1" ht="52.5" customHeight="1" outlineLevel="1" spans="1:10">
      <c r="A288" s="126"/>
      <c r="B288" s="126"/>
      <c r="C288" s="126" t="s">
        <v>495</v>
      </c>
      <c r="D288" s="126" t="s">
        <v>496</v>
      </c>
      <c r="E288" s="126" t="s">
        <v>1010</v>
      </c>
      <c r="F288" s="126" t="s">
        <v>505</v>
      </c>
      <c r="G288" s="125" t="s">
        <v>86</v>
      </c>
      <c r="H288" s="125" t="s">
        <v>600</v>
      </c>
      <c r="I288" s="126" t="s">
        <v>501</v>
      </c>
      <c r="J288" s="126" t="s">
        <v>1010</v>
      </c>
    </row>
    <row r="289" s="1" customFormat="1" ht="52.5" customHeight="1" outlineLevel="1" spans="1:10">
      <c r="A289" s="126"/>
      <c r="B289" s="126"/>
      <c r="C289" s="126" t="s">
        <v>495</v>
      </c>
      <c r="D289" s="126" t="s">
        <v>496</v>
      </c>
      <c r="E289" s="126" t="s">
        <v>1011</v>
      </c>
      <c r="F289" s="126" t="s">
        <v>505</v>
      </c>
      <c r="G289" s="125" t="s">
        <v>88</v>
      </c>
      <c r="H289" s="125" t="s">
        <v>600</v>
      </c>
      <c r="I289" s="126" t="s">
        <v>501</v>
      </c>
      <c r="J289" s="126" t="s">
        <v>1011</v>
      </c>
    </row>
    <row r="290" s="1" customFormat="1" ht="52.5" customHeight="1" outlineLevel="1" spans="1:10">
      <c r="A290" s="126"/>
      <c r="B290" s="126"/>
      <c r="C290" s="126" t="s">
        <v>495</v>
      </c>
      <c r="D290" s="126" t="s">
        <v>496</v>
      </c>
      <c r="E290" s="126" t="s">
        <v>1012</v>
      </c>
      <c r="F290" s="126" t="s">
        <v>505</v>
      </c>
      <c r="G290" s="125" t="s">
        <v>530</v>
      </c>
      <c r="H290" s="125" t="s">
        <v>1013</v>
      </c>
      <c r="I290" s="126" t="s">
        <v>501</v>
      </c>
      <c r="J290" s="126" t="s">
        <v>1012</v>
      </c>
    </row>
    <row r="291" s="1" customFormat="1" ht="52.5" customHeight="1" outlineLevel="1" spans="1:10">
      <c r="A291" s="126"/>
      <c r="B291" s="126"/>
      <c r="C291" s="126" t="s">
        <v>495</v>
      </c>
      <c r="D291" s="126" t="s">
        <v>496</v>
      </c>
      <c r="E291" s="126" t="s">
        <v>1014</v>
      </c>
      <c r="F291" s="126" t="s">
        <v>505</v>
      </c>
      <c r="G291" s="125" t="s">
        <v>85</v>
      </c>
      <c r="H291" s="125" t="s">
        <v>600</v>
      </c>
      <c r="I291" s="126" t="s">
        <v>501</v>
      </c>
      <c r="J291" s="126" t="s">
        <v>1014</v>
      </c>
    </row>
    <row r="292" s="1" customFormat="1" ht="52.5" customHeight="1" outlineLevel="1" spans="1:10">
      <c r="A292" s="126"/>
      <c r="B292" s="126"/>
      <c r="C292" s="126" t="s">
        <v>495</v>
      </c>
      <c r="D292" s="126" t="s">
        <v>496</v>
      </c>
      <c r="E292" s="126" t="s">
        <v>1015</v>
      </c>
      <c r="F292" s="126" t="s">
        <v>505</v>
      </c>
      <c r="G292" s="125" t="s">
        <v>1016</v>
      </c>
      <c r="H292" s="125" t="s">
        <v>1013</v>
      </c>
      <c r="I292" s="126" t="s">
        <v>501</v>
      </c>
      <c r="J292" s="126" t="s">
        <v>1015</v>
      </c>
    </row>
    <row r="293" s="1" customFormat="1" ht="52.5" customHeight="1" outlineLevel="1" spans="1:10">
      <c r="A293" s="126"/>
      <c r="B293" s="126"/>
      <c r="C293" s="126" t="s">
        <v>495</v>
      </c>
      <c r="D293" s="126" t="s">
        <v>508</v>
      </c>
      <c r="E293" s="126" t="s">
        <v>1017</v>
      </c>
      <c r="F293" s="126" t="s">
        <v>498</v>
      </c>
      <c r="G293" s="125" t="s">
        <v>555</v>
      </c>
      <c r="H293" s="125" t="s">
        <v>507</v>
      </c>
      <c r="I293" s="126" t="s">
        <v>501</v>
      </c>
      <c r="J293" s="126" t="s">
        <v>1017</v>
      </c>
    </row>
    <row r="294" s="1" customFormat="1" ht="52.5" customHeight="1" outlineLevel="1" spans="1:10">
      <c r="A294" s="126"/>
      <c r="B294" s="126"/>
      <c r="C294" s="126" t="s">
        <v>495</v>
      </c>
      <c r="D294" s="126" t="s">
        <v>508</v>
      </c>
      <c r="E294" s="126" t="s">
        <v>1018</v>
      </c>
      <c r="F294" s="126" t="s">
        <v>498</v>
      </c>
      <c r="G294" s="125" t="s">
        <v>555</v>
      </c>
      <c r="H294" s="125" t="s">
        <v>507</v>
      </c>
      <c r="I294" s="126" t="s">
        <v>501</v>
      </c>
      <c r="J294" s="126" t="s">
        <v>1018</v>
      </c>
    </row>
    <row r="295" s="1" customFormat="1" ht="52.5" customHeight="1" outlineLevel="1" spans="1:10">
      <c r="A295" s="126"/>
      <c r="B295" s="126"/>
      <c r="C295" s="126" t="s">
        <v>512</v>
      </c>
      <c r="D295" s="126" t="s">
        <v>513</v>
      </c>
      <c r="E295" s="126" t="s">
        <v>1019</v>
      </c>
      <c r="F295" s="126" t="s">
        <v>505</v>
      </c>
      <c r="G295" s="125" t="s">
        <v>547</v>
      </c>
      <c r="H295" s="125" t="s">
        <v>507</v>
      </c>
      <c r="I295" s="126" t="s">
        <v>501</v>
      </c>
      <c r="J295" s="126" t="s">
        <v>1019</v>
      </c>
    </row>
    <row r="296" s="1" customFormat="1" ht="52.5" customHeight="1" outlineLevel="1" spans="1:10">
      <c r="A296" s="126"/>
      <c r="B296" s="126"/>
      <c r="C296" s="126" t="s">
        <v>512</v>
      </c>
      <c r="D296" s="126" t="s">
        <v>513</v>
      </c>
      <c r="E296" s="126" t="s">
        <v>1020</v>
      </c>
      <c r="F296" s="126" t="s">
        <v>505</v>
      </c>
      <c r="G296" s="125" t="s">
        <v>547</v>
      </c>
      <c r="H296" s="125" t="s">
        <v>507</v>
      </c>
      <c r="I296" s="126" t="s">
        <v>501</v>
      </c>
      <c r="J296" s="126" t="s">
        <v>1020</v>
      </c>
    </row>
    <row r="297" s="1" customFormat="1" ht="52.5" customHeight="1" outlineLevel="1" spans="1:10">
      <c r="A297" s="126"/>
      <c r="B297" s="126"/>
      <c r="C297" s="126" t="s">
        <v>512</v>
      </c>
      <c r="D297" s="126" t="s">
        <v>513</v>
      </c>
      <c r="E297" s="126" t="s">
        <v>1021</v>
      </c>
      <c r="F297" s="126" t="s">
        <v>505</v>
      </c>
      <c r="G297" s="125" t="s">
        <v>547</v>
      </c>
      <c r="H297" s="125" t="s">
        <v>507</v>
      </c>
      <c r="I297" s="126" t="s">
        <v>501</v>
      </c>
      <c r="J297" s="126" t="s">
        <v>1022</v>
      </c>
    </row>
    <row r="298" s="1" customFormat="1" ht="52.5" customHeight="1" outlineLevel="1" spans="1:10">
      <c r="A298" s="126"/>
      <c r="B298" s="126"/>
      <c r="C298" s="126" t="s">
        <v>518</v>
      </c>
      <c r="D298" s="126" t="s">
        <v>519</v>
      </c>
      <c r="E298" s="126" t="s">
        <v>1023</v>
      </c>
      <c r="F298" s="126" t="s">
        <v>505</v>
      </c>
      <c r="G298" s="125" t="s">
        <v>547</v>
      </c>
      <c r="H298" s="125" t="s">
        <v>507</v>
      </c>
      <c r="I298" s="126" t="s">
        <v>501</v>
      </c>
      <c r="J298" s="126" t="s">
        <v>1023</v>
      </c>
    </row>
    <row r="299" s="1" customFormat="1" ht="52.5" customHeight="1" outlineLevel="1" spans="1:10">
      <c r="A299" s="126"/>
      <c r="B299" s="126"/>
      <c r="C299" s="126" t="s">
        <v>518</v>
      </c>
      <c r="D299" s="126" t="s">
        <v>519</v>
      </c>
      <c r="E299" s="126" t="s">
        <v>559</v>
      </c>
      <c r="F299" s="126" t="s">
        <v>505</v>
      </c>
      <c r="G299" s="125" t="s">
        <v>547</v>
      </c>
      <c r="H299" s="125" t="s">
        <v>507</v>
      </c>
      <c r="I299" s="126" t="s">
        <v>501</v>
      </c>
      <c r="J299" s="126" t="s">
        <v>559</v>
      </c>
    </row>
    <row r="300" s="1" customFormat="1" ht="52.5" customHeight="1" outlineLevel="1" spans="1:10">
      <c r="A300" s="126"/>
      <c r="B300" s="126"/>
      <c r="C300" s="126" t="s">
        <v>521</v>
      </c>
      <c r="D300" s="126" t="s">
        <v>522</v>
      </c>
      <c r="E300" s="126" t="s">
        <v>1024</v>
      </c>
      <c r="F300" s="126" t="s">
        <v>524</v>
      </c>
      <c r="G300" s="125" t="s">
        <v>1025</v>
      </c>
      <c r="H300" s="125" t="s">
        <v>531</v>
      </c>
      <c r="I300" s="126" t="s">
        <v>501</v>
      </c>
      <c r="J300" s="126" t="s">
        <v>1026</v>
      </c>
    </row>
    <row r="301" s="1" customFormat="1" ht="52.5" customHeight="1" outlineLevel="1" spans="1:10">
      <c r="A301" s="126"/>
      <c r="B301" s="126"/>
      <c r="C301" s="126" t="s">
        <v>521</v>
      </c>
      <c r="D301" s="126" t="s">
        <v>522</v>
      </c>
      <c r="E301" s="126" t="s">
        <v>1027</v>
      </c>
      <c r="F301" s="126" t="s">
        <v>524</v>
      </c>
      <c r="G301" s="125" t="s">
        <v>534</v>
      </c>
      <c r="H301" s="125" t="s">
        <v>531</v>
      </c>
      <c r="I301" s="126" t="s">
        <v>501</v>
      </c>
      <c r="J301" s="126" t="s">
        <v>1026</v>
      </c>
    </row>
    <row r="302" s="1" customFormat="1" ht="52.5" customHeight="1" outlineLevel="1" spans="1:10">
      <c r="A302" s="126"/>
      <c r="B302" s="126"/>
      <c r="C302" s="126" t="s">
        <v>521</v>
      </c>
      <c r="D302" s="126" t="s">
        <v>522</v>
      </c>
      <c r="E302" s="126" t="s">
        <v>1014</v>
      </c>
      <c r="F302" s="126" t="s">
        <v>524</v>
      </c>
      <c r="G302" s="125" t="s">
        <v>1028</v>
      </c>
      <c r="H302" s="125" t="s">
        <v>531</v>
      </c>
      <c r="I302" s="126" t="s">
        <v>501</v>
      </c>
      <c r="J302" s="126" t="s">
        <v>1026</v>
      </c>
    </row>
    <row r="303" s="1" customFormat="1" ht="52.5" customHeight="1" outlineLevel="1" spans="1:10">
      <c r="A303" s="126"/>
      <c r="B303" s="126"/>
      <c r="C303" s="126" t="s">
        <v>521</v>
      </c>
      <c r="D303" s="126" t="s">
        <v>522</v>
      </c>
      <c r="E303" s="126" t="s">
        <v>1015</v>
      </c>
      <c r="F303" s="126" t="s">
        <v>524</v>
      </c>
      <c r="G303" s="125" t="s">
        <v>1029</v>
      </c>
      <c r="H303" s="125" t="s">
        <v>531</v>
      </c>
      <c r="I303" s="126" t="s">
        <v>501</v>
      </c>
      <c r="J303" s="126" t="s">
        <v>1026</v>
      </c>
    </row>
    <row r="304" s="1" customFormat="1" ht="52.5" customHeight="1" outlineLevel="1" spans="1:10">
      <c r="A304" s="126" t="s">
        <v>371</v>
      </c>
      <c r="B304" s="126" t="s">
        <v>1030</v>
      </c>
      <c r="C304" s="126" t="s">
        <v>495</v>
      </c>
      <c r="D304" s="126" t="s">
        <v>496</v>
      </c>
      <c r="E304" s="126" t="s">
        <v>1031</v>
      </c>
      <c r="F304" s="126" t="s">
        <v>505</v>
      </c>
      <c r="G304" s="125" t="s">
        <v>86</v>
      </c>
      <c r="H304" s="125" t="s">
        <v>716</v>
      </c>
      <c r="I304" s="126" t="s">
        <v>501</v>
      </c>
      <c r="J304" s="126" t="s">
        <v>1032</v>
      </c>
    </row>
    <row r="305" s="1" customFormat="1" ht="52.5" customHeight="1" outlineLevel="1" spans="1:10">
      <c r="A305" s="126"/>
      <c r="B305" s="126"/>
      <c r="C305" s="126" t="s">
        <v>495</v>
      </c>
      <c r="D305" s="126" t="s">
        <v>496</v>
      </c>
      <c r="E305" s="126" t="s">
        <v>1033</v>
      </c>
      <c r="F305" s="126" t="s">
        <v>505</v>
      </c>
      <c r="G305" s="125" t="s">
        <v>735</v>
      </c>
      <c r="H305" s="125" t="s">
        <v>600</v>
      </c>
      <c r="I305" s="126" t="s">
        <v>501</v>
      </c>
      <c r="J305" s="126" t="s">
        <v>1033</v>
      </c>
    </row>
    <row r="306" s="1" customFormat="1" ht="52.5" customHeight="1" outlineLevel="1" spans="1:10">
      <c r="A306" s="126"/>
      <c r="B306" s="126"/>
      <c r="C306" s="126" t="s">
        <v>495</v>
      </c>
      <c r="D306" s="126" t="s">
        <v>503</v>
      </c>
      <c r="E306" s="126" t="s">
        <v>1034</v>
      </c>
      <c r="F306" s="126" t="s">
        <v>498</v>
      </c>
      <c r="G306" s="125" t="s">
        <v>555</v>
      </c>
      <c r="H306" s="125" t="s">
        <v>507</v>
      </c>
      <c r="I306" s="126" t="s">
        <v>501</v>
      </c>
      <c r="J306" s="126" t="s">
        <v>1035</v>
      </c>
    </row>
    <row r="307" s="1" customFormat="1" ht="52.5" customHeight="1" outlineLevel="1" spans="1:10">
      <c r="A307" s="126"/>
      <c r="B307" s="126"/>
      <c r="C307" s="126" t="s">
        <v>512</v>
      </c>
      <c r="D307" s="126" t="s">
        <v>513</v>
      </c>
      <c r="E307" s="126" t="s">
        <v>1036</v>
      </c>
      <c r="F307" s="126" t="s">
        <v>505</v>
      </c>
      <c r="G307" s="125" t="s">
        <v>547</v>
      </c>
      <c r="H307" s="125" t="s">
        <v>507</v>
      </c>
      <c r="I307" s="126" t="s">
        <v>501</v>
      </c>
      <c r="J307" s="126" t="s">
        <v>1037</v>
      </c>
    </row>
    <row r="308" s="1" customFormat="1" ht="52.5" customHeight="1" outlineLevel="1" spans="1:10">
      <c r="A308" s="126"/>
      <c r="B308" s="126"/>
      <c r="C308" s="126" t="s">
        <v>518</v>
      </c>
      <c r="D308" s="126" t="s">
        <v>519</v>
      </c>
      <c r="E308" s="126" t="s">
        <v>659</v>
      </c>
      <c r="F308" s="126" t="s">
        <v>505</v>
      </c>
      <c r="G308" s="125" t="s">
        <v>547</v>
      </c>
      <c r="H308" s="125" t="s">
        <v>507</v>
      </c>
      <c r="I308" s="126" t="s">
        <v>501</v>
      </c>
      <c r="J308" s="126" t="s">
        <v>1038</v>
      </c>
    </row>
  </sheetData>
  <mergeCells count="102">
    <mergeCell ref="A2:J2"/>
    <mergeCell ref="A3:E3"/>
    <mergeCell ref="A7:A13"/>
    <mergeCell ref="A14:A21"/>
    <mergeCell ref="A22:A26"/>
    <mergeCell ref="A27:A30"/>
    <mergeCell ref="A31:A33"/>
    <mergeCell ref="A34:A41"/>
    <mergeCell ref="A42:A45"/>
    <mergeCell ref="A46:A50"/>
    <mergeCell ref="A51:A54"/>
    <mergeCell ref="A55:A60"/>
    <mergeCell ref="A61:A67"/>
    <mergeCell ref="A68:A76"/>
    <mergeCell ref="A77:A79"/>
    <mergeCell ref="A80:A87"/>
    <mergeCell ref="A88:A90"/>
    <mergeCell ref="A91:A98"/>
    <mergeCell ref="A99:A102"/>
    <mergeCell ref="A103:A107"/>
    <mergeCell ref="A108:A112"/>
    <mergeCell ref="A113:A119"/>
    <mergeCell ref="A120:A124"/>
    <mergeCell ref="A125:A127"/>
    <mergeCell ref="A128:A134"/>
    <mergeCell ref="A135:A139"/>
    <mergeCell ref="A140:A146"/>
    <mergeCell ref="A147:A150"/>
    <mergeCell ref="A151:A153"/>
    <mergeCell ref="A154:A158"/>
    <mergeCell ref="A159:A176"/>
    <mergeCell ref="A177:A181"/>
    <mergeCell ref="A182:A185"/>
    <mergeCell ref="A186:A189"/>
    <mergeCell ref="A190:A201"/>
    <mergeCell ref="A202:A206"/>
    <mergeCell ref="A207:A215"/>
    <mergeCell ref="A216:A218"/>
    <mergeCell ref="A219:A231"/>
    <mergeCell ref="A232:A236"/>
    <mergeCell ref="A237:A241"/>
    <mergeCell ref="A242:A247"/>
    <mergeCell ref="A248:A251"/>
    <mergeCell ref="A252:A257"/>
    <mergeCell ref="A258:A263"/>
    <mergeCell ref="A264:A269"/>
    <mergeCell ref="A270:A275"/>
    <mergeCell ref="A276:A279"/>
    <mergeCell ref="A280:A282"/>
    <mergeCell ref="A283:A285"/>
    <mergeCell ref="A286:A303"/>
    <mergeCell ref="A304:A308"/>
    <mergeCell ref="B7:B13"/>
    <mergeCell ref="B14:B21"/>
    <mergeCell ref="B22:B26"/>
    <mergeCell ref="B27:B30"/>
    <mergeCell ref="B31:B33"/>
    <mergeCell ref="B34:B41"/>
    <mergeCell ref="B42:B45"/>
    <mergeCell ref="B46:B50"/>
    <mergeCell ref="B51:B54"/>
    <mergeCell ref="B55:B60"/>
    <mergeCell ref="B61:B67"/>
    <mergeCell ref="B68:B76"/>
    <mergeCell ref="B77:B79"/>
    <mergeCell ref="B80:B87"/>
    <mergeCell ref="B88:B90"/>
    <mergeCell ref="B91:B98"/>
    <mergeCell ref="B99:B102"/>
    <mergeCell ref="B103:B107"/>
    <mergeCell ref="B108:B112"/>
    <mergeCell ref="B113:B119"/>
    <mergeCell ref="B120:B124"/>
    <mergeCell ref="B125:B127"/>
    <mergeCell ref="B128:B134"/>
    <mergeCell ref="B135:B139"/>
    <mergeCell ref="B140:B146"/>
    <mergeCell ref="B147:B150"/>
    <mergeCell ref="B151:B153"/>
    <mergeCell ref="B154:B158"/>
    <mergeCell ref="B159:B176"/>
    <mergeCell ref="B177:B181"/>
    <mergeCell ref="B182:B185"/>
    <mergeCell ref="B186:B189"/>
    <mergeCell ref="B190:B201"/>
    <mergeCell ref="B202:B206"/>
    <mergeCell ref="B207:B215"/>
    <mergeCell ref="B216:B218"/>
    <mergeCell ref="B219:B231"/>
    <mergeCell ref="B232:B236"/>
    <mergeCell ref="B237:B241"/>
    <mergeCell ref="B242:B247"/>
    <mergeCell ref="B248:B251"/>
    <mergeCell ref="B252:B257"/>
    <mergeCell ref="B258:B263"/>
    <mergeCell ref="B264:B269"/>
    <mergeCell ref="B270:B275"/>
    <mergeCell ref="B276:B279"/>
    <mergeCell ref="B280:B282"/>
    <mergeCell ref="B283:B285"/>
    <mergeCell ref="B286:B303"/>
    <mergeCell ref="B304:B30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杨连达</cp:lastModifiedBy>
  <dcterms:created xsi:type="dcterms:W3CDTF">2026-02-11T11:55:00Z</dcterms:created>
  <dcterms:modified xsi:type="dcterms:W3CDTF">2026-02-12T08:27:36Z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5687910C7A5A436494037ADB6529D7B0_13</vt:lpwstr>
  </property>
  <property fmtid="{D5CDD505-2E9C-101B-9397-08002B2CF9AE}" pid="3" name="KSOProductBuildVer">
    <vt:lpwstr>2052-12.1.0.24034</vt:lpwstr>
  </property>
  <property fmtid="{D5CDD505-2E9C-101B-9397-08002B2CF9AE}" pid="4" name="CalculationRule">
    <vt:i4>0</vt:i4>
  </property>
</Properties>
</file>