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弄岛镇" sheetId="1" r:id="rId1"/>
    <sheet name="等嘎村委会" sheetId="2" r:id="rId2"/>
    <sheet name="等秀村委会" sheetId="3" r:id="rId3"/>
    <sheet name="雷允村委会" sheetId="4" r:id="rId4"/>
    <sheet name="弄岛村委会" sheetId="5" r:id="rId5"/>
  </sheets>
  <definedNames>
    <definedName name="_xlnm._FilterDatabase" localSheetId="2" hidden="1">等秀村委会!$A$2:$S$213</definedName>
    <definedName name="_xlnm._FilterDatabase" localSheetId="1" hidden="1">等嘎村委会!$A$2:$S$219</definedName>
    <definedName name="_xlnm._FilterDatabase" localSheetId="3" hidden="1">雷允村委会!$6:$218</definedName>
    <definedName name="_xlnm._FilterDatabase" localSheetId="4" hidden="1">弄岛村委会!$A$6:$IV$216</definedName>
    <definedName name="_xlnm._FilterDatabase" localSheetId="0" hidden="1">弄岛镇!$6:$343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<sst xmlns="http://schemas.openxmlformats.org/spreadsheetml/2006/main" count="7823" uniqueCount="872">
  <si>
    <t>弄岛镇精准脱贫攻坚三年实施方案（2018—2020年）村级施工图清单</t>
  </si>
  <si>
    <t>序号</t>
  </si>
  <si>
    <t>项目类别及名称</t>
  </si>
  <si>
    <t>实施地点</t>
  </si>
  <si>
    <t>建设         性质</t>
  </si>
  <si>
    <t>单位</t>
  </si>
  <si>
    <t>规模</t>
  </si>
  <si>
    <t>主要建设内容 及补助标准</t>
  </si>
  <si>
    <t>资金投入规模（万元)</t>
  </si>
  <si>
    <t>筹资        方式</t>
  </si>
  <si>
    <t>贫困人口直接受益</t>
  </si>
  <si>
    <t>绩效           目标</t>
  </si>
  <si>
    <t>带贫减贫          机制</t>
  </si>
  <si>
    <t xml:space="preserve">责任       单位                                  </t>
  </si>
  <si>
    <t>小  计</t>
  </si>
  <si>
    <t>分年度投入</t>
  </si>
  <si>
    <t>户数</t>
  </si>
  <si>
    <t>人数</t>
  </si>
  <si>
    <t>乡镇</t>
  </si>
  <si>
    <t>村委会</t>
  </si>
  <si>
    <t>村民小组</t>
  </si>
  <si>
    <t>2018年</t>
  </si>
  <si>
    <t>2019年</t>
  </si>
  <si>
    <t>2020年</t>
  </si>
  <si>
    <t>合  计</t>
  </si>
  <si>
    <t>—</t>
  </si>
  <si>
    <t>一、易地扶贫搬迁工程</t>
  </si>
  <si>
    <t>财政专项扶贫资金</t>
  </si>
  <si>
    <t>（一）易地扶贫搬迁建设</t>
  </si>
  <si>
    <t>新建</t>
  </si>
  <si>
    <t>人</t>
  </si>
  <si>
    <t>（二）安置住房建设</t>
  </si>
  <si>
    <t>1.建档立卡户</t>
  </si>
  <si>
    <t>2.同步搬迁户</t>
  </si>
  <si>
    <t>户</t>
  </si>
  <si>
    <t>（三）配套设施建设</t>
  </si>
  <si>
    <t>二、产业就业扶贫工程</t>
  </si>
  <si>
    <t>产业扶贫领导小组成员单位</t>
  </si>
  <si>
    <t>（一）发展特色种植业</t>
  </si>
  <si>
    <t>亩</t>
  </si>
  <si>
    <t>对建档立卡户按照“先做后补”原则通过产业发展“以奖代补”方式发展有持续稳定的经济作物和经济林果种植业。</t>
  </si>
  <si>
    <t>1.经济作物种植</t>
  </si>
  <si>
    <t>对建档立卡户按照“先做后补”原则通过产业发展“以奖代补”方式发展有持续稳定的香料烟、甘蔗、水稻等经济作物种植业。</t>
  </si>
  <si>
    <t>（1）香料烟种植以奖代补项目</t>
  </si>
  <si>
    <t>对建档立卡户按照“先做后补”原则通过产业发展“以奖代补”方式发展有持续稳定的香料烟等经济作物种植业。</t>
  </si>
  <si>
    <t>激发贫困群众内生动力，实现致富增收</t>
  </si>
  <si>
    <t>建档立卡户受益户达到123户359人</t>
  </si>
  <si>
    <t>弄岛镇</t>
  </si>
  <si>
    <t>等秀村委会</t>
  </si>
  <si>
    <t>对建档立卡户按照“先种后补”原则通过产业发展“以奖代补”方式新种植192.1亩香料烟，补助标准为500元/亩。共计投入奖补资金9.605万元。受益对象45户166人。其中：2018年0亩，受益0户0人；2019年192.5亩，受益45户166人。</t>
  </si>
  <si>
    <t>通过产业扶持实现稳定脱贫</t>
  </si>
  <si>
    <t>帮助45户166人发展有持续稳定的种植业，激发贫困户内生发展动力，增加收入。</t>
  </si>
  <si>
    <t>雷允村委会</t>
  </si>
  <si>
    <t>对年人均纯收入低于7500元以下建档立卡户按照“先做后补”原则通过产业发展“以奖代补”方式新种植147.3亩香料烟，补助标准为500元/亩。共计投入7.365万元。受益对象43户141人。其中：2018年0亩，受益0户0人；2019年147.3亩，受益43户141人；2020年0亩，受益0户0人。</t>
  </si>
  <si>
    <t>帮助43户135人发展有持续稳定的种植业，激发贫困户内生发展动力，增加收入。</t>
  </si>
  <si>
    <t>弄岛村委会</t>
  </si>
  <si>
    <t>对建档立卡户按照“先做后补”原则通过产业发展“生产奖补”方式新种植201.8亩香料烟，补助标准为500元/亩。共计投入奖补资金10.09万元。受益对象51户188人。其中：2018年0亩，受益0人；2019年201.8亩，受益58户188人。</t>
  </si>
  <si>
    <t>帮助51户188人发展有持续稳定的种植业，激发贫困户内生发展动力，增加收入。</t>
  </si>
  <si>
    <t>（2）水稻种植以奖代补项目</t>
  </si>
  <si>
    <t>对建档立卡户按照“先做后补”原则通过产业发展“以奖代补”方式发展有持续稳定的水稻等经济作物种植业。</t>
  </si>
  <si>
    <t>建档立卡户受益户达到123户314人</t>
  </si>
  <si>
    <t>对建档立卡户按照“先种后补”原则通过产业发展“以奖代补”方式新种植247.1亩水稻，补助标准为300元/亩。共计投入奖补资金8.2230万元。受益对象46户169人。
其中：2019年247.1亩，受益46户169人；2020年0亩，受益0户0人。</t>
  </si>
  <si>
    <t>帮助46户169人发展有持续稳定的种植业，激发贫困户内生发展动力，增加收入。</t>
  </si>
  <si>
    <t>等嘎村委会</t>
  </si>
  <si>
    <t>对建档立卡户按照“先做后补”原则通过产业发展“以奖代补”方式新种植143.9亩水稻，补助标准为300元/亩。共计投入4.317万元。受益对象21户66人。
其中：2019年143.9亩，受益21户66人。</t>
  </si>
  <si>
    <t>帮助21户66人发展有持续稳定的种植业，激发贫困户内生发展动力，增加收入。</t>
  </si>
  <si>
    <t>对年人均纯收入低于7500元建档立卡户按照“先做后补”原则通过产业发展“以奖代补”方式新种植109.4亩水稻，补助标准为300元/亩。共计投入3.282万元。受益对象28户34人。其中：2018年0亩，受益0户0人；2019年109.4亩，受益28户34人；2020年0亩，受益0户0人。</t>
  </si>
  <si>
    <t>实施以奖代补水稻种植项目，增加建档立卡户收入。</t>
  </si>
  <si>
    <t>帮助28户85人发展有持续稳定的种植业，激发贫困户内生发展动力，增加收入。</t>
  </si>
  <si>
    <t>对建档立卡户按照“先做后补”原则通过产业发展“生产奖补”方式新种植224.15亩水稻，补助标准为300元/亩。共计投入奖补资金6.7245万元。受益对象37户130人。其中：2018年0亩，受益0人；2019年224.15亩，受益37户130人。</t>
  </si>
  <si>
    <t>通过种植水稻，保障贫困户口粮。</t>
  </si>
  <si>
    <t>帮助37户133人发展有持续稳定的种植业，激发贫困户内生发展动力，增加收入。</t>
  </si>
  <si>
    <t>(3)甘蔗种植以奖代补项目</t>
  </si>
  <si>
    <t>对建档立卡户按照“先做后补”原则通过产业发展“以奖代补”方式发展有持续稳定的甘蔗等经济作物种植业。</t>
  </si>
  <si>
    <t>建档立卡户受益户达到29户93人</t>
  </si>
  <si>
    <t>对建档立卡户按照“先做后补”原则通过产业发展“以奖代补”方式新种植149亩甘蔗，补助标准为500元/亩。共计投入7.25万元。受益对象22户67人。
其中：2019年149亩，受益22户67人。</t>
  </si>
  <si>
    <t>帮助22户67人发展有持续稳定的种植业，激发贫困户内生发展动力，增加收入。</t>
  </si>
  <si>
    <t>对年人均纯收入低于7500元建档立卡户按照“先做后补”原则通过产业发展“以奖代补”方式新种植38.5亩甘蔗，补助标准为500元/亩。共计投入1.925万元。受益对象11户40人。其中：2018年0亩，受益0户0人；2019年38.5亩，受益11户40人；2020年0亩，受益0户0人。</t>
  </si>
  <si>
    <t>帮助11户40人发展有持续稳定的种植业，激发贫困户内生发展动力，增加收入。</t>
  </si>
  <si>
    <t>2.经济林果种植</t>
  </si>
  <si>
    <t>对建档立卡户按照“先做后补”原则通过产业发展“以奖代补”方式发展有持续稳定的柚子、柠檬、坚果、西番莲、砂糖橘、猕猴桃、毛叶枣、茶叶、沃柑等经济林果种植业。</t>
  </si>
  <si>
    <t>(1)柚子种植以奖代补项目</t>
  </si>
  <si>
    <t>对建档立卡户按照“先做后补”原则通过产业发展“以奖代补”方式发展有持续稳定的柚子经济林果种植业。</t>
  </si>
  <si>
    <t>建档立卡户受益户达到34户109人</t>
  </si>
  <si>
    <t>对建档立卡户按照“先做后补”原则通过产业发展“以奖代补”方式新种植5亩柚子，补助标准为1000元/亩。共计投入0.5万元。受益对象1户2人。
其中：2018年5亩，受益1户2人。</t>
  </si>
  <si>
    <t>帮助1户2人发展有持续稳定的种植业，激发贫困户内生发展动力，增加收入。</t>
  </si>
  <si>
    <t>对建档立卡户按照“先做后补”原则通过产业发展“以奖代补”方式新种植5亩柚子，补助标准为0.1万元/亩。共计投入2.23万元。受益对象9户33人。
其中：2018年22.3亩，受益9户33人；2019年0亩，受益；2020年0亩。</t>
  </si>
  <si>
    <t>帮助25户76人发展有持续稳定的种植业，激发贫困户内生发展动力，增加收入。</t>
  </si>
  <si>
    <t>对建档立卡户按照“先做后补”原则通过产业发展“以奖代补”方式新种植13亩柚子，补助标准为1000元/亩。共计投入1.3万元。受益对象4户15人。其中：2018年13亩，受益4户15人；2019年13亩，受益4户15人；2020年0亩，受益0户0人。</t>
  </si>
  <si>
    <t>18年实施以奖代补柚子种植项目，增加建档立卡户收入。</t>
  </si>
  <si>
    <t>帮助4户15人发展有持续稳定的种植业，激发贫困户内生发展动力，增加收入。</t>
  </si>
  <si>
    <t>对建档立卡户按照“先做后补”原则通过产业发展“以奖代补”方式新种植4亩柚子，补助标准为1000元/亩。共计投入奖补资金0.4万元。受益对象3户11人。其中：2018年4亩，受益3户11人；2019年0亩，受益0人。</t>
  </si>
  <si>
    <t>通过发展柚子产业，使贫困户增收。</t>
  </si>
  <si>
    <t>帮助3户11人发展有持续稳定的种植业，激发贫困户内生发展动力，增加收入。</t>
  </si>
  <si>
    <t>(2)坚果种植以奖代补项目</t>
  </si>
  <si>
    <t>对建档立卡户按照“先做后补”原则通过产业发展“以奖代补”方式发展有持续稳定的坚果经济林果种植业。</t>
  </si>
  <si>
    <t>对建档立卡户按照“先做后补”原则通过产业发展“以奖代补”方式新种植215亩坚果，补助标准为1000元/亩。共计投入21.5万元。受益对象50户166人。
其中：2018年40.5亩，受益11户37人；2019年174.5亩，受益49户153人。</t>
  </si>
  <si>
    <t>建档立卡户受益50户166人</t>
  </si>
  <si>
    <r>
      <rPr>
        <sz val="10"/>
        <rFont val="宋体"/>
        <charset val="134"/>
      </rPr>
      <t>对建档立卡户按照“先做后补”原则通过产业发展“以奖代补”方式新种植18</t>
    </r>
    <r>
      <rPr>
        <sz val="10"/>
        <rFont val="宋体"/>
        <charset val="134"/>
      </rPr>
      <t>亩坚果，补助标准为0.1万元/亩。共计投入1.8万元。受益对象8户34人。
其中：2018年18亩，受益8户34人；2019年0亩；2020年0亩。</t>
    </r>
  </si>
  <si>
    <t>建档立卡户受益户达到8户34人</t>
  </si>
  <si>
    <t>18年对全部建档立卡户，19年对年人均纯收入低于7500元建档立卡户按照“先做后补”原则通过产业发展“以奖代补”方式新种植7亩坚果，补助标准为1000元/亩。共计投入0.7万元。受益对象1户3人。
其中：2018年6亩，受益2户7人；2019年1亩，受益1户3人；2020年0亩，受益0户0人。</t>
  </si>
  <si>
    <t>18年实施以奖代补坚果种植项目，增加建档立卡户收入。</t>
  </si>
  <si>
    <t>建档立卡户受益户3户10人</t>
  </si>
  <si>
    <t>对建档立卡户按照“先做后补”原则通过产业发展“以奖代补”方式新种植4.5亩坚果，补助标准为1000元/亩。共计投入奖补资金0.45万元。受益对象3户13人。其中：2018年3.5亩，受益2户8人；2019年1亩，受益1户5人。</t>
  </si>
  <si>
    <t>通过发展坚果产业，使贫困户增收。</t>
  </si>
  <si>
    <t>贫困户受益3户、13人。</t>
  </si>
  <si>
    <t>(3)柠檬种植以奖代补项目</t>
  </si>
  <si>
    <t>对建档立卡户按照“先做后补”原则通过产业发展“以奖代补”方式发展有持续稳定的柠檬经济林果种植业。</t>
  </si>
  <si>
    <t>建档立卡户受益户达到1户4人</t>
  </si>
  <si>
    <t>对建档立卡户按照“先做后补”原则通过产业发展“以奖代补”方式新种植3亩柠檬，补助标准为1000元/亩。共计投入0.3万元。受益对象1户4人。
其中：2018年3亩，受益1户4人；2019年0亩。</t>
  </si>
  <si>
    <t>通过发展柠檬产业，使贫困户增收。</t>
  </si>
  <si>
    <t>帮助1户4人发展有持续稳定的种植业，激发贫困户内生发展动力，增加收入。</t>
  </si>
  <si>
    <t>(4)西番莲种植以奖代补项目</t>
  </si>
  <si>
    <t>对建档立卡户按照“先做后补”原则通过产业发展“以奖代补”方式发展有持续稳定的西番莲经济林果种植业。</t>
  </si>
  <si>
    <t>建档立卡户受益户达到11户37人</t>
  </si>
  <si>
    <t>对建档立卡户按照“先做后补”原则通过产业发展“以奖代补”方式新种植18亩西番莲，补助标准为1000元/亩。共计投入1.8万元。受益对象10户32人。其中：2018年8亩，受益2户7人；2019年10亩，受益3户8人。</t>
  </si>
  <si>
    <t>建档立卡户受益10户32人</t>
  </si>
  <si>
    <t>(5)砂糖橘种植以奖代补项目</t>
  </si>
  <si>
    <t>对建档立卡户按照“先做后补”原则通过产业发展“以奖代补”方式发展有持续稳定的砂糖橘经济林果种植业。</t>
  </si>
  <si>
    <t>建档立卡户受益户达到1户3人</t>
  </si>
  <si>
    <t>对建档立卡户按照“先做后补”原则通过产业发展“以奖代补”方式新种植5亩砂糖橘，补助标准为1000元/亩。共计投入0.5万元。受益对象1户3人。其中：2018年5亩，受益1户3人。</t>
  </si>
  <si>
    <t>建档立卡户受益1户3人</t>
  </si>
  <si>
    <r>
      <rPr>
        <sz val="10"/>
        <rFont val="宋体"/>
        <charset val="134"/>
      </rPr>
      <t>对建档立卡户按照“先做后补”原则通过产业发展“以奖代补”方式新种植7亩砂糖橘，补助标准为1000元/亩。共计投入奖补资金0</t>
    </r>
    <r>
      <rPr>
        <sz val="10"/>
        <rFont val="宋体"/>
        <charset val="134"/>
      </rPr>
      <t>.7万元。受益对象2户8人。
其中：2018年7亩，受益2户8人；2019年0亩；2020年0亩。</t>
    </r>
  </si>
  <si>
    <t>建档立卡户受益户达到2户8人</t>
  </si>
  <si>
    <t>对建档立卡户按照“先做后补”原则通过产业发展“以奖代补”方式新种植2.5亩砂糖橘，补助标准为1000元/亩。共计投入0.25万元。受益对象2户8人。其中：2018年2.5亩，受益2户8人；2019年0亩。</t>
  </si>
  <si>
    <t>通过发展砂糖橘产业，使贫困户增收。</t>
  </si>
  <si>
    <t>贫困户受益2户、8人。</t>
  </si>
  <si>
    <t>(6)猕猴桃种植以奖代补项目</t>
  </si>
  <si>
    <t>对建档立卡户按照“先做后补”原则通过产业发展“以奖代补”方式发展有持续稳定的猕猴桃经济林果种植业。</t>
  </si>
  <si>
    <t>(7)毛叶枣种植以奖代补项目</t>
  </si>
  <si>
    <t>对建档立卡户按照“先做后补”原则通过产业发展“以奖代补”方式发展有持续稳定的毛叶枣经济林果种植业。</t>
  </si>
  <si>
    <t>(8)茶叶种植以奖代补项目</t>
  </si>
  <si>
    <t>对建档立卡户按照“先做后补”原则通过产业发展“以奖代补”方式发展有持续稳定的茶叶经济林果种植业。</t>
  </si>
  <si>
    <t>(9)沃柑种植以奖代补项目</t>
  </si>
  <si>
    <t>对建档立卡户按照“先做后补”原则通过产业发展“以奖代补”方式发展有持续稳定的沃柑经济林果种植业。</t>
  </si>
  <si>
    <t>3.中草药材种植</t>
  </si>
  <si>
    <t>新建/扩改建</t>
  </si>
  <si>
    <t>4.其他作物种植</t>
  </si>
  <si>
    <t>（二）发展特色养殖业</t>
  </si>
  <si>
    <t>对建档立卡户按照“先做后补”原则通过产业发展“以奖代补”方式发展特色养殖业。</t>
  </si>
  <si>
    <t>1.养猪</t>
  </si>
  <si>
    <t>头</t>
  </si>
  <si>
    <t>对建档立卡户按照“先做后补”原则通过产业发展“以奖代补”方式发展进行增收见效快的猪养殖业。</t>
  </si>
  <si>
    <t>（1）能繁母猪养殖以奖代补项目</t>
  </si>
  <si>
    <t>按照“先做后补”原则通过产业发展“以奖代补”方式新养殖母猪，补助标准为500元/头。</t>
  </si>
  <si>
    <t>建档立卡户受益33户116人</t>
  </si>
  <si>
    <t>对建档立卡户按照“先做后补”原则通过产业发展“以奖代补”方式新养殖29头母猪，补助标准为500元/头。共计投入1.45万元。受益对象21户72人。其中：2018年24头，受益16户57人；2019年5头，受益5户15人。</t>
  </si>
  <si>
    <t>帮助21户72人发展有持续稳定的养殖业，激发贫困户内生发展动力，增加收入。</t>
  </si>
  <si>
    <t>对建档立卡户按照“先做后补”原则通过产业发展“以奖代补”方式新养殖能繁母猪3头，补助标准为500元/头。共计投入奖补资金0.15万元。受益对象2户8人。其中：2019年3头，受益2户8人。</t>
  </si>
  <si>
    <t>帮助2户8人发展有持续稳定的养殖业，激发贫困户内生发展动力，增加收入。</t>
  </si>
  <si>
    <t>18年对全部建档立卡户，19年对年人均纯收入低于7500元建档立卡户按照“先做后补”原则通过产业发展“以奖代补”方式新养殖11头母猪，补助标准为500元/头。共计投入0.55万元。受益对象5户19人。其中：2018年11头，受益5户19人，发放补助0.55万元。</t>
  </si>
  <si>
    <t>18年实施以奖代补坚能繁母猪养殖项目，增加建档立卡户收入。</t>
  </si>
  <si>
    <t>帮助5户19人发展有持续稳定的养殖业，激发贫困户内生发展动力，增加收入。</t>
  </si>
  <si>
    <t>对建档立卡户按照“先做后补”原则通过产业发展“以奖代补”方式新养殖26头能繁殖母猪，补助标准为500元/头。共计投入1.3万元。受益对象5户17人。其中：2018年14头，受益3户10人；2019年12头，受益2户7人；2020年0头。</t>
  </si>
  <si>
    <t>通过养殖母猪，使贫困户增收。</t>
  </si>
  <si>
    <t>帮助5户17人发展有持续稳定的养殖业，激发贫困户内生发展动力，增加收入。</t>
  </si>
  <si>
    <t>（2）仔猪养殖以奖代补项目</t>
  </si>
  <si>
    <t>按照“先做后补”原则通过产业发展“以奖代补”方式新养殖仔猪，补助标准为200元/头。</t>
  </si>
  <si>
    <t>建档立卡户受益196户698人</t>
  </si>
  <si>
    <t>对建档立卡户按照“先做后补”原则通过产业发展“以奖代补”方式新养殖798头生猪，补助标准为200元/头。共计投入16.48万元。受益对象92户297人。其中：2018年429头，受益56户243人；2019年369头，受益45户138人；2020年0头。</t>
  </si>
  <si>
    <t>帮助92户297人发展有持续稳定的养殖业，激发贫困户内生发展动力，增加收入。</t>
  </si>
  <si>
    <t>对建档立卡户按照“先做后补”原则通过产业发展“以奖代补”方式新养殖320只猪，补助标准为200元/头。共计投入奖补资金6.4万元。受益对象38户148人。
其中：2018年259头，受益33户128人；2019年61头，受益7户28人；</t>
  </si>
  <si>
    <t>帮助38户148人发展有持续稳定的养殖业，激发贫困户内生发展动力，增加收入。</t>
  </si>
  <si>
    <t>18年对全部建档立卡户，19年对年人均纯收入低于7500元建档立卡户按照“先做后补”原则通过产业发展“以奖代补”方式新养殖250头仔猪，补助标准为200元/头。共计投入5.2万元。受益对象36户126人。其中：2018年161头，发放补助3.22万元，受益25户87人；2019年99头，发放补助1.98万元，受益11户39人；2020年0头，发放补助0万元，受益0户0人</t>
  </si>
  <si>
    <t>实施以奖代补坚仔猪养殖项目，增加建档立卡户收入。</t>
  </si>
  <si>
    <t>帮助36户126人发展有持续稳定的养殖业，激发贫困户内生发展动力，增加收入。</t>
  </si>
  <si>
    <t>对建档立卡户按照“先做后补”原则通过产业发展“以奖代补”方式新养殖166头猪，补助标准为200元/头。共计投入3.32万元。受益对象30户122人。其中：2018年108头，受益22户102人；2019年58头，受益8户25人。</t>
  </si>
  <si>
    <t>通过养殖仔猪，使贫困户增收。</t>
  </si>
  <si>
    <t>帮助30户127人发展有持续稳定的养殖业，激发贫困户内生发展动力，增加收入。</t>
  </si>
  <si>
    <t>（3）滇南小耳朵猪养殖以奖代补项目</t>
  </si>
  <si>
    <t>按照“先做后补”原则通过产业发展“以奖代补”方式新养殖滇南小耳朵猪，补助标准为200元/头。</t>
  </si>
  <si>
    <t>建档立卡户受益2户8人</t>
  </si>
  <si>
    <t>对建档立卡户按照“先做后补”原则通过产业发展“以奖代补”方式新养殖2头滇南小耳朵猪，补助标准为0.02万元/头。共计投入0.04万元。受益对象1户4人。其中：2018年2头，受益1户4人。</t>
  </si>
  <si>
    <t>通过滇南小耳朵猪养殖业持续实现稳定脱贫</t>
  </si>
  <si>
    <t>帮助1户4人发展有持续稳定的养殖业，激发贫困户内生发展动力，增加收入。</t>
  </si>
  <si>
    <t>对建档立卡户按照“先做后补”原则通过产业发展“以奖代补”方式新养殖6头滇南小耳朵猪，补助标准为200元/头。共计投入0.12万元。受益对象1户4人。其中：2018年6头，受益1户4人。</t>
  </si>
  <si>
    <t>帮助4户4人发展有持续稳定的养殖业，激发贫困户内生发展动力，增加收入。</t>
  </si>
  <si>
    <t>2.养牛</t>
  </si>
  <si>
    <t>对建档立卡户按照“先做后补”原则通过产业发展“以奖代补”方式发展进行增收见效快的牛养殖业。</t>
  </si>
  <si>
    <t>牛养殖以奖代补项目</t>
  </si>
  <si>
    <t>按照“先做后补”原则通过产业发展“以奖代补”方式新养殖牛，补助标准为1000元/头。</t>
  </si>
  <si>
    <t>建档立卡户受益194户715人</t>
  </si>
  <si>
    <t>对建档立卡户按照“先做后补”原则通过产业发展“以奖代补”方式新养殖104头牛，补助标准为1000元/头。共计投入10.4万元。受益对象59户213人。其中：2018年56头，受益20户73人；2019年48头，受益15户48人。</t>
  </si>
  <si>
    <t>帮助59户213人发展有持续稳定的养殖业，激发贫困户内生发展动力，增加收入。</t>
  </si>
  <si>
    <t>对建档立卡户按照“先做后补”原则通过产业发展“以奖代补”方式新养殖125头牛，补助标准为0.1万元/头。共计投入3.9万元。受益对象19户71人。
其中：2018年60头，受益18户71人；2019年65头；2020年0头。</t>
  </si>
  <si>
    <t>帮助19户71人贫困户发展增收见效快的养殖，激发贫困户内生发展动力，增加收入。</t>
  </si>
  <si>
    <t>18年对全部建档立卡户，19年对年人均纯收入低于7500元建档立卡户按照“先做后补”原则通过产业发展“以奖代补”方式新养殖143头黄牛，补助标准为1000元/头。共计投入14.3万元。受益对象36户134人。其中：2018年96头，受益27户104人；2019年47头，受益15户46人；2020年0头，受益0户0人。</t>
  </si>
  <si>
    <t>实施以奖代补坚肉牛养殖项目，增加建档立卡户收入。</t>
  </si>
  <si>
    <t>帮助36户134人发展有持续稳定的养殖业，激发贫困户内生发展动力，增加收入。</t>
  </si>
  <si>
    <t>对建档立卡户按照“先做后补”原则通过产业发展“以奖代补”方式新养殖234头牛，补助标准为1000元/头。共计投入奖补资金22.3万元。受益对象78户292人。其中：2018年174头，受益58户215人；2019年60头，受益22户82人。</t>
  </si>
  <si>
    <t>通过养殖肉牛，使贫困户增收。</t>
  </si>
  <si>
    <t>帮助80户297人发展有持续稳定的养殖业，激发贫困户内生发展动力，增加收入。</t>
  </si>
  <si>
    <t>3.养羊</t>
  </si>
  <si>
    <t>对建档立卡户按照“先做后补”原则通过产业发展“以奖代补”方式发展进行增收见效快的羊养殖业。</t>
  </si>
  <si>
    <t>山羊养殖以奖代补项目</t>
  </si>
  <si>
    <t>4.养禽</t>
  </si>
  <si>
    <t>羽</t>
  </si>
  <si>
    <t>对建档立卡户按照“先做后补”原则通过产业发展“以奖代补”方式发展进行增收见效快的鹅、鸭、鸡养殖业。</t>
  </si>
  <si>
    <t>（1）鸡养殖以奖代补项目</t>
  </si>
  <si>
    <t>按照“先做后补”原则通过产业发展“以奖代补”方式新养殖鸡，补助标准为10元/羽。</t>
  </si>
  <si>
    <t>建档立卡户受益69户247人</t>
  </si>
  <si>
    <t>对建档立卡户按照“先做后补”原则通过产业发展“以奖代补”方式新养殖752羽鸡，补助标准为10元/羽。共计投入0.752万元。受益对象17户58人。其中：2018年683羽，受益17户58人；2019年590羽，受益13户35人；2020年0羽。</t>
  </si>
  <si>
    <t>帮助17户58人发展有持续稳定的养殖业，激发贫困户内生发展动力，增加收入。</t>
  </si>
  <si>
    <t>对建档立卡户按照“先做后补”原则通过产业发展“以奖代补”方式发展进行增收见效快的养殖业。补助标准为0.001万元/只。共计投入0.8025万元。受益对象7户28人。
其中：2018年875只，受益5户20人；2019年715只，收益8户36人。</t>
  </si>
  <si>
    <t>帮助7户28人贫困户发展增收见效快的养殖，激发贫困户内生发展动力，增加收入。</t>
  </si>
  <si>
    <t>18年对全部建档立卡户，19年对年人均纯收入低于7500元建档立卡户按照“先做后补”原则通过产业发展“以奖代补”方式新养殖860羽鸡，补助标准为10元/羽。共计投入0.86万元。受益对象20户68人。其中：2018年648羽，受益16户56人；2019年212羽，受益4户12人；2020年0羽，受益0户0人。</t>
  </si>
  <si>
    <t>实施以奖代补坚鸡养殖项目，增加建档立卡户收入。</t>
  </si>
  <si>
    <t>帮助20户68人发展有持续稳定的养殖业，激发贫困户内生发展动力，增加收入。</t>
  </si>
  <si>
    <t>对建档立卡户按照“先做后补”原则通过产业发展“以奖代补”方式新养殖2310羽鸡，补助标准为10元/羽。共计投入1.99万元。受益对象25户93人。其中：2018年2110羽，受益22户83人，2019年200羽，受益3户、10人。</t>
  </si>
  <si>
    <t>通过养殖鸡，使贫困户增收。</t>
  </si>
  <si>
    <t>帮助25户93人发展有持续稳定的养殖业，激发贫困户内生发展动力，增加收入。</t>
  </si>
  <si>
    <t>（2）鹅养殖以奖代补项目</t>
  </si>
  <si>
    <t>按照“先做后补”原则通过产业发展“以奖代补”方式新养殖鹅，补助标准为20元/羽。</t>
  </si>
  <si>
    <t>建档立卡户受益4户9人</t>
  </si>
  <si>
    <t>对建档立卡户按照“先做后补”原则通过产业发展“以奖代补”方式新养殖100羽鹅，补助标准为20元/羽。共计投入0.2万元。受益对象1户2人。其中：2018年0羽；2019年100羽，发放补助0.2万元，受益1户2人；2020年0羽。</t>
  </si>
  <si>
    <t>帮助1户2人发展有持续稳定的养殖业，激发贫困户内生发展动力，增加收入。</t>
  </si>
  <si>
    <t>对建档立卡户按照“先做后补”原则通过产业发展“以奖代补”方式新养殖23羽鹅，补助标准为20元/羽。共计投入0.05万元。受益对象2户9人。其中：2018年3羽，受益1户2人；2019年20羽，受益2户5人；2020年0羽，受益0户0人。</t>
  </si>
  <si>
    <t>实施以奖代补鹅养殖项目，增加建档立卡户收入。</t>
  </si>
  <si>
    <t>帮助3户7人发展有持续稳定的养殖业，激发贫困户内生发展动力，增加收入。</t>
  </si>
  <si>
    <t>（3）鸭养殖以奖代补项目</t>
  </si>
  <si>
    <t>按照“先做后补”原则通过产业发展“以奖代补”方式新养殖鸭，补助标准为10元/羽。</t>
  </si>
  <si>
    <t>建档立卡户受益17户60人</t>
  </si>
  <si>
    <t>对建档立卡户按照“先做后补”原则通过产业发展“以奖代补”方式发展进行增收见效快的养殖业。补助标准为0.001万元/只。共计投入0.69万元。受益对象6户21人。
其中：2018年520只，受益4户17人；2019年210只，收益3户15人。</t>
  </si>
  <si>
    <t>帮助6户21人贫困户发展增收见效快的养殖，激发贫困户内生发展动力，增加收入。</t>
  </si>
  <si>
    <t>18年对全部建档立卡户，19年对年人均纯收入低于7500元建档立卡户按照“先做后补”原则通过产业发展“以奖代补”方式新养殖385羽鸭子，补助标准为10元/羽。共计投入0.385万元。受益对象4户15人。其中：2018年345羽，发放补助0.345万元，受益3户10人；2019年40羽，发放补助0.04万元，受益1户5人；2020年0羽，发放补助0万元，受益0户0人。</t>
  </si>
  <si>
    <t>实施以奖代补鸭养殖项目，增加建档立卡户收入。</t>
  </si>
  <si>
    <t>帮助4户15人发展有持续稳定的养殖业，激发贫困户内生发展动力，增加收入。</t>
  </si>
  <si>
    <t>对建档立卡户按照“先做后补”原则通过产业发展“以奖代补”方式新养殖700羽鸭，补助标准为10元/羽。共计投入0.73万元。受益对象8户28人。其中：2018年600羽，受益6户23人；2019年100羽，受益1户1人。</t>
  </si>
  <si>
    <t>通过养殖鸭，使贫困户增收。</t>
  </si>
  <si>
    <t>帮助7户24人发展有持续稳定的养殖业，激发贫困户内生发展动力，增加收入。</t>
  </si>
  <si>
    <t>5.水产养殖</t>
  </si>
  <si>
    <t>对建档立卡户按照“先做后补”原则通过产业发展“以奖代补”方式发展进行增收见效快的稻田养鱼养殖业。</t>
  </si>
  <si>
    <t>稻田养鱼以奖代补项目</t>
  </si>
  <si>
    <t>按照“先做后补”原则通过产业发展“以奖代补”方式进行稻田养鱼，补助标准为500元/亩。</t>
  </si>
  <si>
    <t>6.其他养殖</t>
  </si>
  <si>
    <t>对建档立卡户按照“先做后补”原则通过产业发展“以奖代补”方式发展进行增收见效快的葫芦蜂、蜜蜂等其他养殖业。</t>
  </si>
  <si>
    <t>（1）葫芦蜂养殖以奖代补项目</t>
  </si>
  <si>
    <t>窝</t>
  </si>
  <si>
    <t>（2）蜜蜂养殖以奖代补项目</t>
  </si>
  <si>
    <t>箱</t>
  </si>
  <si>
    <t>按照“先做后补”原则通过产业发展“以奖代补”方式新养殖蜜蜂，补助标准为100元/箱。</t>
  </si>
  <si>
    <t>建档立卡户受益户达到6户24人</t>
  </si>
  <si>
    <t>对建档立卡户按照“先做后补”原则通过产业发展“以奖代补”方式新养殖19箱蜜蜂，补助标准为0.01万元/箱。共计投入0.38万元。受益对象3户12人。其中：2018年6箱，受益1户3人；2019年13箱，受益2户9人；2020年0箱。</t>
  </si>
  <si>
    <t>建档立卡户受益3户12人</t>
  </si>
  <si>
    <t>对建档立卡户按照“先做后补”原则通过产业发展“以奖代补”方式新养殖50箱蜜蜂，补助标准为100元/窝。共计投入奖补资金0.5万元。受益对象2户9人。
其中：2018年50箱，受益2户9人。</t>
  </si>
  <si>
    <t>建档立卡户受益户达到2户9人</t>
  </si>
  <si>
    <t>18年对全部建档立卡户，19年对年人均纯收入低于7500元建档立卡户按照“先做后补”原则通过产业发展“以奖代补”方式新养殖3箱蜜蜂，补助标准为0.01万元/箱。共计投入0.03万元。受益对象1户3人。其中：2018年3箱，受益1户3人；2019年0箱；2020年0箱。</t>
  </si>
  <si>
    <t>18年实施以奖代补蜜蜂养殖项目，增加建档立卡户收入。</t>
  </si>
  <si>
    <t>建档立卡户受益户1户3人</t>
  </si>
  <si>
    <t>（3）大土蜂养殖以奖代补项目</t>
  </si>
  <si>
    <t>按照“先做后补”原则通过产业发展“以奖代补”方式新养殖蜜蜂，补助标准为500元/箱。</t>
  </si>
  <si>
    <t>18年对全部建档立卡户，19年对年人均纯收入低于7500元建档立卡户按照“先做后补”原则通过产业发展“以奖代补”方式新养殖1箱大土蜂，补助标准为0.05万元/箱。共计投入0.05万元。受益对象1户3人。其中：2018年1箱，受益1户3人；2019年0箱；2020年0箱。</t>
  </si>
  <si>
    <t>18年实施以奖代补大土蜂养殖项目，增加建档立卡户收入。</t>
  </si>
  <si>
    <t>（4）竹鼠养殖以奖代补项目</t>
  </si>
  <si>
    <t>对</t>
  </si>
  <si>
    <t>（三）创新产业发展模式</t>
  </si>
  <si>
    <t>财政专项扶贫资金/三峡集团帮扶资金</t>
  </si>
  <si>
    <t>1.农产品加工储运服务业</t>
  </si>
  <si>
    <t>个</t>
  </si>
  <si>
    <t xml:space="preserve">2.村级集体经济组织                       </t>
  </si>
  <si>
    <t>壮大村集体的经济，带动建档立卡贫困户增收。</t>
  </si>
  <si>
    <t>受益810户2676人</t>
  </si>
  <si>
    <t>组织/财政</t>
  </si>
  <si>
    <t>等嘎村委会壮大村集体经济产业发展资金</t>
  </si>
  <si>
    <t>通过发展产业，壮大村集体经济，带动建档立卡贫困户。</t>
  </si>
  <si>
    <t>156户468人受益，通过村集体经济收入不断提升改善本村生产、生活等基础设施建设。</t>
  </si>
  <si>
    <t>弄岛村委会壮大村集体经济产业发展资金</t>
  </si>
  <si>
    <t>200户687人受益，通过村集体经济收入不断提升改善本村生产、生活等基础设施建设。</t>
  </si>
  <si>
    <t>雷允村委会壮大村集体经济产业发展资金</t>
  </si>
  <si>
    <t>165户515人受益，通过村集体经济收入不断提升改善本村生产、生活等基础设施建设。</t>
  </si>
  <si>
    <t>等秀村委会壮大村集体经济产业发展资金</t>
  </si>
  <si>
    <t>289户1006人受益，通过村集体经济收入不断提升改善本村生产、生活等基础设施建设。</t>
  </si>
  <si>
    <t>3.发展乡村旅游</t>
  </si>
  <si>
    <t>4.发展扶贫车间</t>
  </si>
  <si>
    <t>扶贫车间工程，解决建档立卡户产业、就业需求</t>
  </si>
  <si>
    <t>受益393户1312人</t>
  </si>
  <si>
    <t>扶贫办</t>
  </si>
  <si>
    <t>等嘎茶厂</t>
  </si>
  <si>
    <t>发展扶贫车间，创造本地就业岗位。</t>
  </si>
  <si>
    <t>104户306人受益，通过实施扶贫车间项目，助力本地优势产业，解决建档立卡户就业需求。</t>
  </si>
  <si>
    <t>玉柚柚子专业合作社宴昇水果、蔬菜清洗、分选、包装、冷藏、制冰、仓储点</t>
  </si>
  <si>
    <t>289户1006人受益，通过实施扶贫车间项目，助力本地优势产业，解决建档立卡户就业需求。</t>
  </si>
  <si>
    <t>5.光伏扶贫</t>
  </si>
  <si>
    <t>行业部门资金</t>
  </si>
  <si>
    <t>6.电商扶贫</t>
  </si>
  <si>
    <t>爱心超市，解决建档立卡户就业需求，壮大村集体经济</t>
  </si>
  <si>
    <t>实施电商扶贫“农村淘宝”平台项目，带动建档立卡贫困户。</t>
  </si>
  <si>
    <t>建档立卡户受益户810户2676人</t>
  </si>
  <si>
    <t>工业和商务局</t>
  </si>
  <si>
    <t>爱心超市</t>
  </si>
  <si>
    <t>解决建档立卡户就业需求，壮大村集体经济</t>
  </si>
  <si>
    <t>建档立卡户受益户156户468人</t>
  </si>
  <si>
    <t>7.资产收益扶贫</t>
  </si>
  <si>
    <t>项</t>
  </si>
  <si>
    <t>雷允村委会喊板养牛场入股合作项目</t>
  </si>
  <si>
    <t>2018年以入股合作的方式将党建50万元的资金投入到喊板养牛场，每年固定收益4.5万元分红作为雷允村集体经济收入。</t>
  </si>
  <si>
    <t>资产收益壮大村集体的经济，带动建档立卡贫困户增收。</t>
  </si>
  <si>
    <t>165户515人受益，实施雷允村委会喊板养牛场入股合作项目，带动建档立卡贫困户养牛增收</t>
  </si>
  <si>
    <t>弄岛镇等嘎村大树茶叶合作项目</t>
  </si>
  <si>
    <t>以2018年度财政扶持资金100万元投入等嘎晟茗都山合作社，等嘎村委会每年可获取不低于7万元的资金收益。计划投资100万元，实施年度2018年。</t>
  </si>
  <si>
    <t>141户428人受益，实施弄岛镇等嘎村大树茶叶合作项目，带动建档立卡贫困户加入古树茶产业运营增收</t>
  </si>
  <si>
    <t>弄岛村养牛场合作项目</t>
  </si>
  <si>
    <t>建设中，合作期限为三年，村委会不承担企业经营风险，每年按10万元固定收益进行分红。</t>
  </si>
  <si>
    <t>200户687人受益，实施弄岛村养牛场合作项目，带动建档立卡贫困户养牛增收</t>
  </si>
  <si>
    <t xml:space="preserve">冷库建设项目    </t>
  </si>
  <si>
    <t>项目计划建设中缅农贸市场，包含建设冷库厂房1800平方米， 办公楼一栋，总投资1200万元，其中合作方投资1050万元，财政资金投入150万。财政资金主要用于购置制冷设备、设备调制安装、冷库配套设施等，财政资金投入预计年收益为10.4万元。</t>
  </si>
  <si>
    <t>289户1006人受益，实施冷库建设项目 ，延长本地特有果蔬保存期，增加农业附加值，带动建档立卡贫困户增收</t>
  </si>
  <si>
    <t>民族文化风情街项目</t>
  </si>
  <si>
    <t>项目计划建设民族文化风情街，新建钢结构商铺319.44平方米，投入财政资金80万元，财政资金投入预计年收益为4.8万元。</t>
  </si>
  <si>
    <t>289户1006人受益，实施民族文化风情街项目，依托本地民族文化，发展旅游文化产业</t>
  </si>
  <si>
    <t>（四）参与龙头企业或新型经营主体</t>
  </si>
  <si>
    <t>财政专项资金</t>
  </si>
  <si>
    <t>农业局</t>
  </si>
  <si>
    <t>1.龙头企业</t>
  </si>
  <si>
    <t>鼓励龙头企业带动贫困户增收</t>
  </si>
  <si>
    <t>建档立卡户受益户525户1714人</t>
  </si>
  <si>
    <t>等秀村肉牛养殖小区</t>
  </si>
  <si>
    <t>按照项目规模、带贫益贫效果、产业效益等，对龙头企业最高给予100万元财政资金奖补。</t>
  </si>
  <si>
    <t>带动等秀村建档立卡户289户，每年享受分红收益</t>
  </si>
  <si>
    <t>带动等嘎村建档立卡户156户，每年享受分红收益</t>
  </si>
  <si>
    <t>瑞丽市宝奇贸易有限公司</t>
  </si>
  <si>
    <t>带动弄岛村建档立卡户80户，每年享受分红收益</t>
  </si>
  <si>
    <t>2.农民专业合作社</t>
  </si>
  <si>
    <t>成立专业合作社带动贫困户增收</t>
  </si>
  <si>
    <t>建档立卡户受益户578户2012人</t>
  </si>
  <si>
    <t>瑞丽市玉柚柚子专业合作社情况</t>
  </si>
  <si>
    <t>按照项目规模、带贫益贫效果、产业效益等，对合作社最高给予20万元财政资金奖补。</t>
  </si>
  <si>
    <t>带动等秀村建档立卡户289户</t>
  </si>
  <si>
    <t>瑞丽市鹏恒养殖农民专业合作社</t>
  </si>
  <si>
    <t>3.家庭农场</t>
  </si>
  <si>
    <t>（五）转移就业</t>
  </si>
  <si>
    <t>1.省外转移就业</t>
  </si>
  <si>
    <t>对跨省务工的建档立卡贫困人员，稳定就业三个月以上每人给予不超过500元/人的一次性交通补助。</t>
  </si>
  <si>
    <t>鼓励建档立卡户外出就业，增加家庭收入。</t>
  </si>
  <si>
    <t>建档立卡户受益115户141人</t>
  </si>
  <si>
    <t>人社</t>
  </si>
  <si>
    <t>省外务工就业交通补助</t>
  </si>
  <si>
    <t xml:space="preserve">  </t>
  </si>
  <si>
    <t>对跨省务工的建档立卡贫困人员，稳定就业三个月以上每人给予不超过500元/人的一次性交通补助。其中：2018年10人，2019年10人，2020年10人。</t>
  </si>
  <si>
    <t>通过劳务输出实现稳定脱贫</t>
  </si>
  <si>
    <t>实现11户11人省外稳定转移就业，并按政策给予交通补助。</t>
  </si>
  <si>
    <t>对跨省务工的建档立卡贫困人员，稳定就业三个月以上每人给予不超过500元/人的一次性交通补助。
其中：2018年67人，2019年66人，2020年66人。</t>
  </si>
  <si>
    <t>实现59户67人省外稳定转移就业，并按政策给予交通补助。</t>
  </si>
  <si>
    <t>对跨省务工的建档立卡贫困人员，稳定就业三个月以上每人给予不超过500元/人的一次性交通补助。其中：2018年27人，2019年29人，2020年29人。</t>
  </si>
  <si>
    <t>实现22户29人省外稳定转移就业，并按政策给予交通补助。</t>
  </si>
  <si>
    <t>对跨省务工的建档立卡贫困人员，稳定就业三个月以上每人给予不超过500元/人的一次性交通补助。其中：2018年23户、34人，2019年23户、34人，2020年23户、34人。</t>
  </si>
  <si>
    <t>实现23户34人省外稳定转移就业，并按政策给予交通补助。</t>
  </si>
  <si>
    <t>2.省内县外就业</t>
  </si>
  <si>
    <t>省内县外就业</t>
  </si>
  <si>
    <t>通过劳务输出转移就业实现稳定脱贫</t>
  </si>
  <si>
    <t>实现12户14人省内县外就业</t>
  </si>
  <si>
    <t>实现10户10人省内县外就业</t>
  </si>
  <si>
    <t>实现7户7人省内县外就业</t>
  </si>
  <si>
    <t>通过外出务工稳定增收</t>
  </si>
  <si>
    <t>实现2户2人省内县外就业</t>
  </si>
  <si>
    <t>3.县内转移就业</t>
  </si>
  <si>
    <t>县内转移就业</t>
  </si>
  <si>
    <t>实现17户18人县内转移就业</t>
  </si>
  <si>
    <t>实现72户90人县内转移就业</t>
  </si>
  <si>
    <t>实现31户40人县内转移就业</t>
  </si>
  <si>
    <t>实现22户25人县内转移就业</t>
  </si>
  <si>
    <t>4.县内城乡公益岗就业</t>
  </si>
  <si>
    <t>（1）河湖库渠保洁员</t>
  </si>
  <si>
    <t>通过设立公益性岗位，增加贫困户收入</t>
  </si>
  <si>
    <t>建档立卡户受益户1户1人</t>
  </si>
  <si>
    <t>水利</t>
  </si>
  <si>
    <t>对建档立卡户中纳入“河湖库渠保洁员”对象进行补助。补助标准为5000元/人•年。
其中：2018年1人，2019年1人，2020年1人。</t>
  </si>
  <si>
    <t>实现1户1人公益性岗位就业稳定转移就业，并按政策给予补助。</t>
  </si>
  <si>
    <t>（2）地质灾害监测员</t>
  </si>
  <si>
    <t>鼓励建档立卡户参与公益性岗位，增加家庭收入。</t>
  </si>
  <si>
    <t>建档立卡户受益2户2人</t>
  </si>
  <si>
    <t>国土</t>
  </si>
  <si>
    <t>对建档立卡户中纳入“地质灾害监测员”对象进行补助。补助标准为0.15万元/人•年（5月-10月）。
其中：2018年2人，2019年0人，2020年0人。</t>
  </si>
  <si>
    <t>实现2户2人公益性岗位就业稳定转移就业，并按政策给予补助。</t>
  </si>
  <si>
    <t>（六）产业设施项目</t>
  </si>
  <si>
    <t xml:space="preserve">
行业部门资金/三峡集团资金</t>
  </si>
  <si>
    <t>1.产业基地道路建设</t>
  </si>
  <si>
    <t>2.产业基地灌溉设施</t>
  </si>
  <si>
    <t>3.畜圈建设</t>
  </si>
  <si>
    <t>三、农村危房改造工程</t>
  </si>
  <si>
    <t>新建/改建</t>
  </si>
  <si>
    <t>住建</t>
  </si>
  <si>
    <t>（一）拆除重建</t>
  </si>
  <si>
    <t>实施“四类重点”对象危房改造“拆除重建”54户，其中建档立卡户41户，共计投资243万元。</t>
  </si>
  <si>
    <t>实施“四类重点”对象危房改造，解决住房安全问题</t>
  </si>
  <si>
    <t>建档立卡户受益54户171人</t>
  </si>
  <si>
    <t>（1）建档立卡户</t>
  </si>
  <si>
    <t>实施建档立卡户对象危房改造“拆除重建”41户，投资184.5万元。</t>
  </si>
  <si>
    <t>实施危房改造，解决建档立卡户住房安全问题</t>
  </si>
  <si>
    <t>建档立卡户受益41户125人</t>
  </si>
  <si>
    <t xml:space="preserve">实施“四类重点”对象危房改造“拆除重建”建档立卡户12户38人，共计投资13.5万元。其中：2018年10户，2019年2户，2020年0户。
</t>
  </si>
  <si>
    <t>实现12户38人住房达到安全稳固</t>
  </si>
  <si>
    <t xml:space="preserve">实施“四类重点”对象危房改造“拆除重建”建档立卡户10户32人，共计投资45万元。其中：2018年8户，2019年2户。
</t>
  </si>
  <si>
    <t>实现10户32人住房达到安全稳固</t>
  </si>
  <si>
    <t xml:space="preserve">实施“四类重点”对象危房改造“拆除重建”建档立卡户13户39人，共计投资58.5万元。其中：2018年13户39人，投资58.5万元；2019年0户0人，投资0万元；2020年0户0人，投资0万元。
</t>
  </si>
  <si>
    <t>实现13户39人住房达到安全稳固</t>
  </si>
  <si>
    <t>实施“四类重点”对象危房改造“拆除重建”建档立卡户6户16人，共计投资27万元。其中：2018年5户、2019年1户。</t>
  </si>
  <si>
    <t>实现6户16人住房达到安全稳固</t>
  </si>
  <si>
    <t>（2）低保户</t>
  </si>
  <si>
    <t>实施低保户对象危房改造“拆除重建”9户，投资40.5万元。</t>
  </si>
  <si>
    <t>实施危房改造，解决低保户住房安全问题</t>
  </si>
  <si>
    <t>低保户受益9户26人</t>
  </si>
  <si>
    <t xml:space="preserve">实施“四类重点”对象危房改造“拆除重建”低保户3户，共计投资6万元。其中：2018年3户，2019年0户，2020年0户。
</t>
  </si>
  <si>
    <t>实现3户10人住房达到安全稳固</t>
  </si>
  <si>
    <t xml:space="preserve">实施“四类重点”对象危房改造“拆除重建”低保户4户12人，共计投资18万元。其中：2018年2户，2019年2户，2020年0户。
</t>
  </si>
  <si>
    <t>实现4户12人住房达到安全稳固</t>
  </si>
  <si>
    <t xml:space="preserve">实施“四类重点”对象危房改造“拆除重建”低保户2户4人，共计投资9万元。其中：2018年2户，2019年0户。
</t>
  </si>
  <si>
    <t>实现2户4人住房达到安全稳固</t>
  </si>
  <si>
    <t>（3）特困分散供养户</t>
  </si>
  <si>
    <t>实施特困分散供养户对象危房改造“拆除重建”0户，投资0万元。</t>
  </si>
  <si>
    <t>（4）残疾人家庭</t>
  </si>
  <si>
    <t>实施残疾人家庭对象危房改造“拆除重建”4户，投资18万元。</t>
  </si>
  <si>
    <t>实施残疾人家庭户拆除重建项目。</t>
  </si>
  <si>
    <t>残疾人户受益户4户20人</t>
  </si>
  <si>
    <t xml:space="preserve">实施“四类重点”对象危房改造“拆除重建”残疾人户3户16人，共计投资13.5万元。其中：2018年0户，2019年3户，2020年0户。
</t>
  </si>
  <si>
    <t>实施危房改造，解决残疾人户住房安全问题</t>
  </si>
  <si>
    <t>实现3户16人住房达到安全稳固</t>
  </si>
  <si>
    <t xml:space="preserve">实施“四类重点”对象危房改造“拆除重建”残疾人户1户4人，共计投资4.5万元。其中：2018年0户，2019年1户，2020年0户。
</t>
  </si>
  <si>
    <t>实现1户4人住房达到安全稳固</t>
  </si>
  <si>
    <t>（二）加固修缮</t>
  </si>
  <si>
    <t>改建</t>
  </si>
  <si>
    <t>实施“四类重点”对象危房改造“加固修缮”144户，其中建档立卡户97户，共计投资288万元。</t>
  </si>
  <si>
    <t>建档立卡户受益144户482人</t>
  </si>
  <si>
    <t>实施建档立卡户对象危房改造“加固修缮”97户，投资194万元。</t>
  </si>
  <si>
    <t>建档立卡户受益97户322人</t>
  </si>
  <si>
    <t xml:space="preserve">实施“四类重点”对象危房改造“加固修缮”建档立卡户8户24人，共计投资16万元。其中：2018年8户，2019年0户，2020年0户。
</t>
  </si>
  <si>
    <t>实现8户24人住房达到安全稳固</t>
  </si>
  <si>
    <t xml:space="preserve">实施“四类重点”对象危房改造“加固修缮”建档立卡户35户119人，共计投资70万元。
其中：2018年70户。
</t>
  </si>
  <si>
    <t>实现35户119人住房达到安全稳固</t>
  </si>
  <si>
    <t xml:space="preserve">实施“四类重点”对象危房改造“加固修缮”建档立卡户24户71人，共计投资48万元。其中：2018年23户69人，投资46万元；2019年1户2人，投资2万元；2020年0户0人，投资0万元。
</t>
  </si>
  <si>
    <t>实施建档立卡户加固修缮项目。</t>
  </si>
  <si>
    <t>实现24户71人住房达到安全稳固</t>
  </si>
  <si>
    <t xml:space="preserve">实施“四类重点”对象危房改造“加固修缮”建档立卡户30户108人，共计投资60万元。其中：2018年26户、2019年4户
</t>
  </si>
  <si>
    <t>通过农村危房改造，保障住房安全。</t>
  </si>
  <si>
    <t>实现30户108人住房达到安全稳固</t>
  </si>
  <si>
    <t>实施低保户对象危房改造“加固修缮”30户，投资60万元。</t>
  </si>
  <si>
    <t>建档立卡户受益30户94人</t>
  </si>
  <si>
    <t xml:space="preserve">实施“四类重点”对象危房改造“加固修缮”低保户3户12人，共计投资6万元。其中：2018年3户，2019年0户，2020年0户。
</t>
  </si>
  <si>
    <t>实现3户12人住房达到安全稳固</t>
  </si>
  <si>
    <t xml:space="preserve">实施“四类重点”对象危房改造“加固修缮”低保户3户7人，共计投资6万元。
其中：2019年2户。
</t>
  </si>
  <si>
    <t>实现3户7人住房达到安全稳固</t>
  </si>
  <si>
    <t xml:space="preserve">实施“四类重点”对象危房改造“加固修缮”低保户12户36人，共计投资32万元。
其中：2018年12户，2019年4户，2020年0户。
</t>
  </si>
  <si>
    <t>实施低保户加固修缮项目。</t>
  </si>
  <si>
    <t>实现16户50人住房达到安全稳固</t>
  </si>
  <si>
    <t xml:space="preserve">实施“四类重点”对象危房改造“加固修缮”低保户8户25人，共计投资16万元。
其中：2018年6户、2019年2户
</t>
  </si>
  <si>
    <t>实现8户25人住房达到安全稳固</t>
  </si>
  <si>
    <t>实施特困分散供养户对象危房改造“加固修缮”2户，投资4万元。</t>
  </si>
  <si>
    <t>实施危房改造，解决特困分散供养户住房安全问题</t>
  </si>
  <si>
    <t xml:space="preserve">实施“四类重点”对象危房改造“加固修缮”特困分散供养户1户5人，共计投资2万元。
其中：2018年1户，2019年0户，2020年0户。
</t>
  </si>
  <si>
    <t>实现1户5人住房达到安全稳固</t>
  </si>
  <si>
    <t xml:space="preserve">实施“四类重点”对象危房改造“加固修缮”特困分散供养1户3人，共计投资2万元。
其中：2018年1户。
</t>
  </si>
  <si>
    <t>实现1户3人住房达到安全稳固</t>
  </si>
  <si>
    <t>实施残疾人家庭对象危房改造“加固修缮”15户，投资30万元。</t>
  </si>
  <si>
    <t>实施残疾人家庭户加固修缮项目。</t>
  </si>
  <si>
    <t>残疾人户受益户15户58人</t>
  </si>
  <si>
    <t xml:space="preserve">实施“四类重点”对象危房改造“加固修缮”残疾人家庭8户38人，共计投资16万元。
其中：2018年0户，2019年8户，2020年0户。
</t>
  </si>
  <si>
    <t>实现8户38人住房达到安全稳固</t>
  </si>
  <si>
    <t xml:space="preserve">实施“四类重点”对象危房改造“加固修缮”残疾人家庭7户20人，共计投资14万元。
其中：2018年1户、2019年6户。
</t>
  </si>
  <si>
    <t>实现7户20人住房达到安全稳固</t>
  </si>
  <si>
    <t xml:space="preserve"> (三）无房户建房补助</t>
  </si>
  <si>
    <t>实施“四类重点”对象无房户建设</t>
  </si>
  <si>
    <t>贫困户受益1户3人。</t>
  </si>
  <si>
    <t xml:space="preserve">实施“四类重点”对象危房改造无房户1户3人，共计投资4.5万元。
其中：2018年0户、2019年1户。
</t>
  </si>
  <si>
    <t>（四）避雨不遮风改造</t>
  </si>
  <si>
    <t>（五）非“四类”对象建房</t>
  </si>
  <si>
    <t>（六）安居房建设</t>
  </si>
  <si>
    <t>（七）农村住房环境改善提升</t>
  </si>
  <si>
    <t>四、教育扶贫工程</t>
  </si>
  <si>
    <t>对已脱贫、未脱贫建档立卡户家庭就读学前教育、高中（中专）教育、大学（大专）教育阶段子女进行补助。适龄就学儿童有学上达标工程，确保儿童、少年就读学前、小学、初中学校基础设满足要求。</t>
  </si>
  <si>
    <t>财政专项扶贫资金/行业部门资金</t>
  </si>
  <si>
    <t>教育</t>
  </si>
  <si>
    <t>（一）村级学前教育</t>
  </si>
  <si>
    <t>（二）村级义务教育</t>
  </si>
  <si>
    <t>适龄就学儿童有学上达标工程，确保儿童、少年就读小学、初中学校基础设满足要求。</t>
  </si>
  <si>
    <t>（三）教育均衡发展</t>
  </si>
  <si>
    <t>（四）职业教育</t>
  </si>
  <si>
    <t>实施雨露计划及东西部协作，对接受职业教育建档立卡学生进行帮扶</t>
  </si>
  <si>
    <t>扶贫</t>
  </si>
  <si>
    <t>1、雨露计划</t>
  </si>
  <si>
    <t xml:space="preserve">对建档立卡户家庭就读中专、大专教育阶段子女进行“雨露计划补助”。
</t>
  </si>
  <si>
    <t>实施“雨露计划补助”，保障建档立卡户人员就学</t>
  </si>
  <si>
    <t>建档立卡户受益42户44人</t>
  </si>
  <si>
    <t>(1)中等职业教育“雨露计划补助”</t>
  </si>
  <si>
    <t>人次</t>
  </si>
  <si>
    <t>对初次申报“雨露计划补助”贫困属性为未脱贫的建档立卡户家庭就读中等职业教育阶段子女进行“雨露计划补助”，补助标准为3000元/生•年，补助方式为分学期补助。</t>
  </si>
  <si>
    <t>建档立卡户受益24户25人</t>
  </si>
  <si>
    <t xml:space="preserve">对初次申报“雨露计划补助”贫困属性为未脱贫的建档立卡户家庭就读中等职业教育阶段子女进行“雨露计划补助”，补助标准为0.15万元/生•学期，补助方式为分学期补助。
其中：2018年12人次，2019年10人次，2020年16人次
</t>
  </si>
  <si>
    <t>建档立卡户受益8户8人</t>
  </si>
  <si>
    <t xml:space="preserve">对初次申报“雨露计划补助”贫困属性为未脱贫的建档立卡户家庭就读中等职业教育阶段子女进行“雨露计划补助”，补助标准为0.15万元/生•学期，补助方式为分学期补助。
其中：2018年4人次，2019年10人次，2020年2人次
</t>
  </si>
  <si>
    <t>建档立卡户受益5户5人</t>
  </si>
  <si>
    <t xml:space="preserve">对初次申报“雨露计划补助”贫困属性为未脱贫的建档立卡户家庭就读中等职业教育阶段子女进行“雨露计划补助”，补助标准为0.15万元/生•学期，补助方式为分学期补助。其中：2018年8人次，投资1.2万元；2019年12人次，投资1.8万元；2020年2人次，投资0.3万元。
</t>
  </si>
  <si>
    <t>实施中等职业教育“雨露计划项目，带动建档立卡贫困户。</t>
  </si>
  <si>
    <t>建档立卡户受益户6户6人</t>
  </si>
  <si>
    <t xml:space="preserve">对初次申报“雨露计划补助”贫困属性为未脱贫的建档立卡户家庭就读中等职业教育阶段子女进行“雨露计划补助”，补助标准为0.15万元/生•学期，补助方式为分学期补助。
其中：2018年14人次，2019年14人次，2020年12人次。
</t>
  </si>
  <si>
    <t>通过教育帮扶，降低贫困户教育成本。</t>
  </si>
  <si>
    <t>贫困户受益6户、7人。</t>
  </si>
  <si>
    <t>(2)高等职业教育“雨露计划补助”</t>
  </si>
  <si>
    <t>对初次申报“雨露计划补助”贫困属性为未脱贫的建档立卡户家庭就读高等职业教育阶段子女进行“雨露计划补助”，补助标准为3000元/生•年，补助方式为分学期补助。</t>
  </si>
  <si>
    <t xml:space="preserve">对初次申报“雨露计划补助”贫困属性为未脱贫的建档立卡户家庭就读高等职业教育阶段子女进行“雨露计划补助”，补助标准为0.15万元/生•学期，补助方式为分学期补助。
其中：2018年6人次，2019年14人次，2020年6人次
</t>
  </si>
  <si>
    <t>建档立卡户受益7户7人</t>
  </si>
  <si>
    <t xml:space="preserve">对初次申报“雨露计划补助”贫困属性为未脱贫的建档立卡户家庭就读高等职业教育阶段子女进行“雨露计划补助”，补助标准为0.15万元/生•学期，补助方式为分学期补助。
其中：2018年10人次，2019年14人次，2020年6人次
</t>
  </si>
  <si>
    <t xml:space="preserve">对初次申报“雨露计划补助”贫困属性为未脱贫的建档立卡户家庭就读高等职业教育阶段子女进行“雨露计划补助”，补助标准为0.15万元/生•学期，补助方式为分学期补助。
其中：2018年4人次，2019年4人次，2020年6人次
</t>
  </si>
  <si>
    <t>建档立卡户受益3户3人</t>
  </si>
  <si>
    <t xml:space="preserve">对初次申报“雨露计划补助”贫困属性为未脱贫的建档立卡户家庭就读高等职业教育阶段子女进行“雨露计划补助”，补助标准为0.15万元/生•学期，补助方式为分学期补助。
其中：2018年0人、2019年2人次。
</t>
  </si>
  <si>
    <t>贫困户受益1户、1人。</t>
  </si>
  <si>
    <t>2、东西协作</t>
  </si>
  <si>
    <t>-</t>
  </si>
  <si>
    <t>对参加东西部协作行动的建档立卡户家庭就读职业教育阶段子女进行“雨露计划补助”，补助标准为0.25万元/生•学期，补助方式为分学期补助。其中：2018年2人次，2019年2人次，2020年2人次。</t>
  </si>
  <si>
    <t>确保就读学生不因贫失学</t>
  </si>
  <si>
    <t>1户1人受益，补齐教育短板，阻断贫困代际传递</t>
  </si>
  <si>
    <t>对参加东西部协作行动的建档立卡户家庭就读职业教育阶段子女进行“雨露计划补助”，补助标准为0.25万元/生•学期，补助方式为分学期补助。其中：2018年4人次，2019年2人次，2020年2人次。</t>
  </si>
  <si>
    <t>2户2人受益，补齐教育短板，阻断贫困代际传递</t>
  </si>
  <si>
    <t>（五）师资培训</t>
  </si>
  <si>
    <t>（六）推普教育</t>
  </si>
  <si>
    <t>（七）贫困户救助资助</t>
  </si>
  <si>
    <t xml:space="preserve">对已脱贫、未脱贫建档立卡户家庭就读学前教育、高中（中专）教育、大学（大专）教育阶段子女进行补助。
</t>
  </si>
  <si>
    <t>五、健康扶贫工程</t>
  </si>
  <si>
    <t>（一）村级卫生室建设</t>
  </si>
  <si>
    <t>卫计</t>
  </si>
  <si>
    <t>（二）乡级卫生院建设</t>
  </si>
  <si>
    <t>所</t>
  </si>
  <si>
    <t>（三）县级医院达标建设</t>
  </si>
  <si>
    <t>（四）医技人员培训</t>
  </si>
  <si>
    <t>（五）家庭医生签约服务</t>
  </si>
  <si>
    <t>（六）贫困户重大疾病救治</t>
  </si>
  <si>
    <t>1.9类15种重大疾病集中救治</t>
  </si>
  <si>
    <t xml:space="preserve"> </t>
  </si>
  <si>
    <t>实施大病集中救治，保障相关人员就医</t>
  </si>
  <si>
    <t>受益10户12人</t>
  </si>
  <si>
    <t>2.慢性病及地方特殊病救治</t>
  </si>
  <si>
    <t>3.其他重大疾病救治</t>
  </si>
  <si>
    <t>实施医疗“四重保障”，保障建档立卡户就医</t>
  </si>
  <si>
    <t>人社/民政</t>
  </si>
  <si>
    <t>六、生态扶贫工程</t>
  </si>
  <si>
    <t>（一）生态环境保护</t>
  </si>
  <si>
    <t>1.生态公益林保护</t>
  </si>
  <si>
    <t>2.其他生态保护</t>
  </si>
  <si>
    <t>林业</t>
  </si>
  <si>
    <t>（二）生态植被修复</t>
  </si>
  <si>
    <t>1.退耕还林还草</t>
  </si>
  <si>
    <t>2.清洁能源替代</t>
  </si>
  <si>
    <t>3.组建扶贫造林合作社</t>
  </si>
  <si>
    <t>（三）生态公益性岗位</t>
  </si>
  <si>
    <t>1.生态护林员</t>
  </si>
  <si>
    <t>（1）天然林护林员</t>
  </si>
  <si>
    <t xml:space="preserve">对建档立卡户中纳入“天然林护林员”对象进行补助。补助标准为6000元/人•年。建档立卡对象受益1户5人。
</t>
  </si>
  <si>
    <t>实施“天然林护林员”补助，增加建档立卡户家庭收入</t>
  </si>
  <si>
    <t>建档立卡户受益1户5人</t>
  </si>
  <si>
    <t>防火护林员</t>
  </si>
  <si>
    <t>帮助1户5人天然林护林员就业，增加收入。</t>
  </si>
  <si>
    <t>七、素质提升工程</t>
  </si>
  <si>
    <t>（一）职业技能培训</t>
  </si>
  <si>
    <t>万人次</t>
  </si>
  <si>
    <t>（二）转移就业培训</t>
  </si>
  <si>
    <t>实施劳动力就业转移培训，提高就业技能</t>
  </si>
  <si>
    <t>受训1475人次</t>
  </si>
  <si>
    <t>等嘎村委会计划协同多部门实施劳动力就业转移培训，2018年100人次，2019年100人次，2020年100人次</t>
  </si>
  <si>
    <t>通过劳动力转移培训实现稳定脱贫</t>
  </si>
  <si>
    <t>帮助300人开展劳动力转移就业培训，提升就业技能水平。</t>
  </si>
  <si>
    <t>等秀村贺弄村民小组种养殖技术培训，2018年100人次，2019年100人次，2020年100人次</t>
  </si>
  <si>
    <t>雷允村委会计划协同多部门实施劳动力就业转移培训，2018年150人次，2019年150人次，2020年125人次</t>
  </si>
  <si>
    <t>帮助425人开展劳动力转移就业培训，提升就业技能水平。</t>
  </si>
  <si>
    <t>弄岛村委会计划协同多部门实施劳动力就业转移培训，2018年150人次，2019年150人次，2020年150人次</t>
  </si>
  <si>
    <t>帮助450人开展劳动力转移就业培训，提升就业技能水平。</t>
  </si>
  <si>
    <t>（三）实用技术培训</t>
  </si>
  <si>
    <t>（四）致富带头人创业培训</t>
  </si>
  <si>
    <t>（五）引导性技能培训</t>
  </si>
  <si>
    <t>（六）通用语言培训</t>
  </si>
  <si>
    <t>八、贫困村振兴工程</t>
  </si>
  <si>
    <t>（一）村组道路建设</t>
  </si>
  <si>
    <t>公里</t>
  </si>
  <si>
    <t>瑞丽市直过民族自然村等嘎村民委员会等嘎三组通畅工程</t>
  </si>
  <si>
    <t>等嘎三组</t>
  </si>
  <si>
    <t>修建标准为公路等级为四级，路基宽5.5米，路面为水泥混凝土路面。长1.55公里，共计投入82.9万元。实施年度2018年。</t>
  </si>
  <si>
    <t>实施修建四级公路，保障交通出行方便</t>
  </si>
  <si>
    <t>受益1户13人</t>
  </si>
  <si>
    <t>交通</t>
  </si>
  <si>
    <t>瑞丽市直过民族自然村等嘎村民委员会等嘎一组通畅工程</t>
  </si>
  <si>
    <t>等嘎一组</t>
  </si>
  <si>
    <t>修建标准为公路等级为四级，路基宽6.5米，路面为水泥混凝土路面。长4.21公里，共计投入156.9万元。实施年度2018年。</t>
  </si>
  <si>
    <t>受益104户306人</t>
  </si>
  <si>
    <t>瑞丽市直过民族自然村等秀村民委员会芒滚村民小组通畅工程</t>
  </si>
  <si>
    <t>芒滚村民小组</t>
  </si>
  <si>
    <t>修建标准为公路等级为四级，路基宽6米，路面为水泥混凝土路面。长2.21公里，共计投入117.8万元。实施年度2018年。</t>
  </si>
  <si>
    <t>完善抵边乡镇基础设施和基本公共服务设施，提升综合配套服务能力，打造宜居宜业环境</t>
  </si>
  <si>
    <t>沿边一线群众生产生活条件明显改善，直接受益120户416人</t>
  </si>
  <si>
    <t>瑞丽市直过民族自然村雷允村民委员会蚌渺村民小组通畅工程</t>
  </si>
  <si>
    <t>蚌渺村民小组</t>
  </si>
  <si>
    <t>修建标准为公路等级为四级，路基宽4.5米，路面为水泥混凝土路面。长0.195公里，计划投入6.8万元。实施年度2020年。</t>
  </si>
  <si>
    <t>实施村组道路建设项目，带动建档立卡贫困户。</t>
  </si>
  <si>
    <t>建档立卡户受益户3户8人</t>
  </si>
  <si>
    <t>瑞丽市直过民族自然村雷允村民委员会弄额村民小组通畅工程</t>
  </si>
  <si>
    <t>弄额村民小组</t>
  </si>
  <si>
    <t>修建标准为公路等级为四级，路基宽4.5米，路面为水泥混凝土路面。长0.977公里，计划投入34.1万元。实施年度2020年。</t>
  </si>
  <si>
    <t>建档立卡户受益户21户69人</t>
  </si>
  <si>
    <t>瑞丽市直过民族自然村雷允村民委员会弄麦村民小组通畅工程</t>
  </si>
  <si>
    <t>弄麦村民小组</t>
  </si>
  <si>
    <t>修建标准为公路等级为四级，路基宽4.5米，路面为水泥混凝土路面。长1.166公里，计划投入40.8万元。实施年度2020年。</t>
  </si>
  <si>
    <t>建档立卡户受益户28户92人</t>
  </si>
  <si>
    <t>等嘎菜芹坝道路建设项目</t>
  </si>
  <si>
    <t>等嘎菜芹坝</t>
  </si>
  <si>
    <t>新建道路工程长约1.1km（0.8km已开挖），道路宽4m，路面浇筑c25水泥混凝土厚20cm</t>
  </si>
  <si>
    <t>民宗财政专项扶贫资金</t>
  </si>
  <si>
    <t>改善抵边村寨基础设施，提升综合配套服务能力，打造宜居宜业环境</t>
  </si>
  <si>
    <t>沿边一线群众生产生活条件明显改善，直接受益建档立卡户6户18人</t>
  </si>
  <si>
    <t>民宗</t>
  </si>
  <si>
    <t>等秀村民委员会贺弄村民村民小组道路硬化工程道路硬化工程</t>
  </si>
  <si>
    <t>贺弄</t>
  </si>
  <si>
    <t>修建标准为公路等级为四级，路基宽4.5-6.5米，路面为水泥混凝土路面。长0.34公里，共计投入79.98万元。实施年度2018年。</t>
  </si>
  <si>
    <t>沿边一线群众生产生活条件明显改善，直接受益42户185人</t>
  </si>
  <si>
    <t>弄岛镇等嘎村民委员会等嘎一组道路硬化工程</t>
  </si>
  <si>
    <t>一组</t>
  </si>
  <si>
    <t>修建标准为公路等级为四级，路基宽4.5-6.5米，路面为水泥混凝土路面。长16.93公里，共计投入2782.80万元。实施年度2018年。</t>
  </si>
  <si>
    <t>受益228户840人</t>
  </si>
  <si>
    <t>弄岛镇等嘎村民委员会等嘎三组道路硬化工程</t>
  </si>
  <si>
    <t>三组</t>
  </si>
  <si>
    <t>修建标准为公路等级为四级，路基宽4.5-6.5米，路面为水泥混凝土路面。长4.07公里，共计投入495.26万元。实施年度2018年。</t>
  </si>
  <si>
    <t>受益22户100人</t>
  </si>
  <si>
    <t>弄岛镇雷允村弄混村民村民小组道路硬化工程道路硬化工程</t>
  </si>
  <si>
    <t>弄混</t>
  </si>
  <si>
    <t>修建标准为公路等级为四级，路基宽4.5-6.5米，路面为水泥混凝土路面。长2.07公里，共计投入193.51万元。实施年度2018年。</t>
  </si>
  <si>
    <t>建档立卡户受益户5户6人</t>
  </si>
  <si>
    <t>弄岛镇雷允村弄麦村民村民小组道路硬化工程道路硬化工程</t>
  </si>
  <si>
    <t>弄麦</t>
  </si>
  <si>
    <t>修建标准为公路等级为四级，路基宽4.5-6.5米，路面为水泥混凝土路面。长1.81公里，共计投入349.26万元。实施年度2018年。</t>
  </si>
  <si>
    <t>弄岛镇等嘎村民委员会等嘎二组道路硬化工程</t>
  </si>
  <si>
    <t>二组</t>
  </si>
  <si>
    <t>修建标准为公路等级为四级，路基宽4.5-6.5米，路面为水泥混凝土路面。长8.00公里，共计投入1288.07万元。实施年度2018年。</t>
  </si>
  <si>
    <t>受益82户283人</t>
  </si>
  <si>
    <t>弄岛镇弄岛村委会大用棒村民村民小组道路硬化工程道路硬化工程</t>
  </si>
  <si>
    <t>大用棒</t>
  </si>
  <si>
    <t>修建标准为公路等级为四级，路基宽4.5-6.5米，路面为水泥混凝土路面。长1.32公里，共计投入158.4万元。实施年度2018年。</t>
  </si>
  <si>
    <t>加强基础设施建设，提升人居环境。</t>
  </si>
  <si>
    <t>贫困户受益200户、687人。</t>
  </si>
  <si>
    <t>弄岛镇弄岛村委会弄岛村民村民小组道路硬化工程道路硬化工程</t>
  </si>
  <si>
    <t>弄岛</t>
  </si>
  <si>
    <t>修建标准为公路等级为四级，路基宽4.5-6.5米，路面为水泥混凝土路面。长1.02公里，共计投入122.4万元。实施年度2018年。</t>
  </si>
  <si>
    <t>（二）村组动力电改造</t>
  </si>
  <si>
    <t>（三）饮水安全巩固提升</t>
  </si>
  <si>
    <t>雷允农村饮水安全巩固提升工程</t>
  </si>
  <si>
    <t>新建阀门井35座，安装分户管8105m，安装入户管7120m，配套水表、水龙头、DN20闸阀、DN20磁性闸阀、水表箱各317套。</t>
  </si>
  <si>
    <t>农村饮水安全巩固提升工程项目，带动建档立卡贫困户。</t>
  </si>
  <si>
    <t>建档立卡户受益户165户515人</t>
  </si>
  <si>
    <t>（四）小型农田水利设施</t>
  </si>
  <si>
    <t>1.高标准农田建设</t>
  </si>
  <si>
    <t>扩改建</t>
  </si>
  <si>
    <t>万亩</t>
  </si>
  <si>
    <t>2.农业灌溉设施建设</t>
  </si>
  <si>
    <t>弄岛大沟应急清淤、芒林水库库区四分厂六队防护墙应急处理工程</t>
  </si>
  <si>
    <t>工程建设内容:对弄岛大沟1.4公里应急清淤，对芒林水库库区四分厂六队防护墙应急处理;主要工程量:清淤土方4864m³，开挖土方472m³，回填土方310m³，打竹桩97棵。</t>
  </si>
  <si>
    <t>通过实施该项目， 提升弄岛大沟排水能力及解决库区安全问题</t>
  </si>
  <si>
    <t>实现810户2627人灌溉用水得到保障</t>
  </si>
  <si>
    <t>（五）村组通讯及网络建设</t>
  </si>
  <si>
    <t>（六）村庄人居环境整治</t>
  </si>
  <si>
    <t>1.村内道路硬化</t>
  </si>
  <si>
    <t>2.垃圾处理</t>
  </si>
  <si>
    <t>3.雨污设施</t>
  </si>
  <si>
    <t>4.公厕建设</t>
  </si>
  <si>
    <t>5.太阳能路灯</t>
  </si>
  <si>
    <t>6.贫困户改厕改圈改院</t>
  </si>
  <si>
    <t>7.太阳能热水器建设</t>
  </si>
  <si>
    <t>8.村容村貌</t>
  </si>
  <si>
    <t>（七）广播电视村村通</t>
  </si>
  <si>
    <t>（八）党群科技文化场所建设</t>
  </si>
  <si>
    <t>1.活动室建设工程</t>
  </si>
  <si>
    <t>2.球场建设工程</t>
  </si>
  <si>
    <t>标准化篮球场建设</t>
  </si>
  <si>
    <t>实施体育建设，提供休闲娱乐场所</t>
  </si>
  <si>
    <t>受益321户983人</t>
  </si>
  <si>
    <t>文体广电</t>
  </si>
  <si>
    <t>标准化篮球场，计划投资10万，实施年度2018年，建档立卡户受益156户468人</t>
  </si>
  <si>
    <t>确保156户468人有文娱设施可用</t>
  </si>
  <si>
    <t>标准化篮球场，计划投资5万，实施年度2018年，建档立卡户受益165户515人</t>
  </si>
  <si>
    <t>实施标准化篮球场建设项目，带动建档立卡贫困户。</t>
  </si>
  <si>
    <t>确保165户515人有文娱设施可用</t>
  </si>
  <si>
    <t>（九）其他</t>
  </si>
  <si>
    <t>1.瑞丽市弄岛镇雷允村委会弄额村民小组民族团结进步示范村</t>
  </si>
  <si>
    <t xml:space="preserve">计划实施民族文化舞台及活动场地建设、亮化工程和村内环境整治工程、民族团结示范宣传、设置村级产业发展互助资金。共5个项目，项目总投资100万元。
</t>
  </si>
  <si>
    <t>18年实施瑞丽市弄岛镇雷允村委会弄额村民小组民族团结进步示范村项目，带动建档立卡贫困户。</t>
  </si>
  <si>
    <t>帮助21户69人通过少数民族发展工程帮扶，完善基础设施、改善住房条件、发展产业增加收入。</t>
  </si>
  <si>
    <t>（1）民族文化舞台及活动场地硬化建设</t>
  </si>
  <si>
    <t>平方米</t>
  </si>
  <si>
    <t>建设民族文化舞台及附属设施140㎡；活动产地硬化约1200㎡，计划投资40万元。</t>
  </si>
  <si>
    <t>18年实施民族文化舞台及活动场地硬化建设项目，带动建档立卡贫困户。</t>
  </si>
  <si>
    <t>（2）亮化工程</t>
  </si>
  <si>
    <t>盏</t>
  </si>
  <si>
    <t>计划安装村内道路路灯60盏，投资28万元。</t>
  </si>
  <si>
    <t>18年实施亮化工程项目，带动建档立卡贫困户。</t>
  </si>
  <si>
    <t>（3）公厕建设</t>
  </si>
  <si>
    <t>座</t>
  </si>
  <si>
    <t>建设共欧诺活动场所公厕1座，计划投资10万元。</t>
  </si>
  <si>
    <t>18年实施公厕建设项目，带动建档立卡贫困户。</t>
  </si>
  <si>
    <t>（4）民族团结示范宣传项目</t>
  </si>
  <si>
    <t>利用制作宣传标语、民族文化上墙开展活动等形式对民族团结示范等内容进行宣传。</t>
  </si>
  <si>
    <t>18年实施民族团结示范宣传项目，带动建档立卡贫困户。</t>
  </si>
  <si>
    <t>（5）村级产业发展互助资金</t>
  </si>
  <si>
    <t>安排20万元设置村级产业发展互助资金</t>
  </si>
  <si>
    <t>18年实施村级产业发展互助资金项目，带动建档立卡贫困户。</t>
  </si>
  <si>
    <t>2.瑞丽市弄岛镇弄岛村委会芒艾村民小组民族特色村</t>
  </si>
  <si>
    <t>芒艾村民小组</t>
  </si>
  <si>
    <t>计划实施建设1个民族文化（傣族武术）传承基地、特色民居改造、芒艾中古水井景点美化包装项目、民族团结示范宣传项目、设置村级产业发展互助资金。共5个项目，计划投入资金100万元。</t>
  </si>
  <si>
    <t>特色民族文化保护及宣传示范，带动地区旅游业发展。</t>
  </si>
  <si>
    <t>帮助200户687人通过少数民族发展工程帮扶，完善基础设施、改善住房条件、发展产业增加收入。</t>
  </si>
  <si>
    <t>（1）民族文化（傣族武术）传承基地项目</t>
  </si>
  <si>
    <t>建设1个民族文化（傣族武术）传承基地，计划投入资金10万元。</t>
  </si>
  <si>
    <t xml:space="preserve">（2）特色民居改造
</t>
  </si>
  <si>
    <t xml:space="preserve">提升改造特色民居20户，计划投入资金62万元。
</t>
  </si>
  <si>
    <t>（3）芒艾中古水井景点美化项目</t>
  </si>
  <si>
    <t>芒艾村民小组中古水井景点进行美化包装，计划投入资金6万元。</t>
  </si>
  <si>
    <t>3.产业扶持项目</t>
  </si>
  <si>
    <t>1、柠檬、牛油果、砂糖橘等农作物种植及猪仔养殖的补助，资金总额4万元。具体分配金额按实际发放株数及亩数为均摊，要求：一是每户每亩种植牛油果不超过20株；二是每户种植砂糖橘限于2亩；三是每户种植柠檬限于2亩；四是每户养殖猪仔不超过2头。2、产业发展扶持资金1万元，由等嘎一组村民对一般农户评比，选出不超过10户（最高10户）种养殖示范户给予产业扶持。</t>
  </si>
  <si>
    <t>实施产业扶持项目，激发农户内生动力，增加农户家庭收入</t>
  </si>
  <si>
    <t>帮助90户273人通过少数民族发展工程帮扶，完善基础设施、改善住房条件、发展产业增加收入。</t>
  </si>
  <si>
    <t>4.排水沟</t>
  </si>
  <si>
    <t>金坎村民小组</t>
  </si>
  <si>
    <t>金坎村民小组排水沟项目，1、长135m，宽0.6m，高0.8m，三面衬砌C25水泥混凝土；2、长97m，宽0.6m，高0.8m，三面衬砌C25水泥混凝土。</t>
  </si>
  <si>
    <t>沿边一线群众生产生活条件明显改善，直接受益建档立卡户18户72人</t>
  </si>
  <si>
    <t>5.农业生产道路建设工程</t>
  </si>
  <si>
    <t>等秀村民小组</t>
  </si>
  <si>
    <t>长200m，宽5.5m，路面浇筑C25水泥混凝土厚20cm(含两条排水沟）</t>
  </si>
  <si>
    <t>沿边一线群众生产生活条件明显改善，直接受益建档立卡户32户107人</t>
  </si>
  <si>
    <t>6.农业生产道路建设工程</t>
  </si>
  <si>
    <t>姐冒村民小组</t>
  </si>
  <si>
    <t>长750m，宽3.5m，路面浇筑C25水泥混凝土厚20cm</t>
  </si>
  <si>
    <t>沿边一线群众生产生活条件明显改善，直接受益建档立卡户53户193人</t>
  </si>
  <si>
    <t>7.河道改造项目</t>
  </si>
  <si>
    <t>河道总长150m，高1.2m，河底宽1.2m，其中30m有地质灾害隐患，需用钢筋混凝土加固处理，其余部分用毛石混凝土浇筑</t>
  </si>
  <si>
    <t>帮助156户468人发展增收见效快的养殖，激发贫困户内生发展动力，增加收入。</t>
  </si>
  <si>
    <t>8.危桥拆除重建工程</t>
  </si>
  <si>
    <t>等嘎一组至等嘎二组之间</t>
  </si>
  <si>
    <t>桥面长4m，宽6m，厚30cm，用钢筋混凝土浇筑；河底用混凝土浇筑承台（长5m，宽6m，高0.4m）；桥墩用钢筋混凝土浇筑；桥洞宽2m，高2.9m</t>
  </si>
  <si>
    <t>沿边一线群众生产生活条件明显改善，直接受益建档立卡户149户447人</t>
  </si>
  <si>
    <t>9.危桥拆除重建工程</t>
  </si>
  <si>
    <t>新桥面为钢筋混凝土，长4.5m，宽6m，厚30cm</t>
  </si>
  <si>
    <t>九、守边强基工程</t>
  </si>
  <si>
    <t>强边固防办/边防大队</t>
  </si>
  <si>
    <t>（一）抵边自然村道路建设</t>
  </si>
  <si>
    <t>（二）低边村组综合整治</t>
  </si>
  <si>
    <t>（三）边民互市贸易设施建设</t>
  </si>
  <si>
    <t>（四）护边员公益性岗位</t>
  </si>
  <si>
    <t>（1）护边员</t>
  </si>
  <si>
    <t>实施护边员补助项目，带动建档立卡贫困户。</t>
  </si>
  <si>
    <t>建档立卡户受益户3户3人</t>
  </si>
  <si>
    <t>对建档立卡户中纳入边境治安防控体系“护边员”对象进行补助。补助标准为6000元/人•年。
其中：2018年2人，2019年2人，2020年2人。</t>
  </si>
  <si>
    <t>对建档立卡户中纳入边境治安防控体系“护边员”对象进行补助。补助标准为6000元/人•年。
其中：2018年1人，2019年1人，2020年1人。</t>
  </si>
  <si>
    <t>十、兜底保障工程</t>
  </si>
  <si>
    <t>（一）五保养老残疾人设施建设</t>
  </si>
  <si>
    <t>（二）妇女儿童保护设施建设</t>
  </si>
  <si>
    <t>（三）无劳力兜底保障</t>
  </si>
  <si>
    <t>1.五保户及孤寡老人救助</t>
  </si>
  <si>
    <t>对建档立卡中的五保户及孤寡老人进行救助。</t>
  </si>
  <si>
    <t>（1）五保特困人员救助</t>
  </si>
  <si>
    <t>对建档立卡户中符合特困人员条件对象发放补助。</t>
  </si>
  <si>
    <t>实施特困人员补助，增加建档立卡户家庭收入</t>
  </si>
  <si>
    <t>建档立卡户受益1户1人</t>
  </si>
  <si>
    <t>民政</t>
  </si>
  <si>
    <t>对建档立卡户中符合特困人员条件对象发放补助。补助标准为1.404万元/人.每户补助春节慰问金500元/人.共计投入资金1.504万元。
其中：2018年发放补助1.504万元，覆盖2户2人；2019年发放补助1.504万元，覆盖2户2人；2020年发放补助1.504万元，覆盖2户2人</t>
  </si>
  <si>
    <t>帮助1户1人通过享受特困人员补助，稳定生活水平。</t>
  </si>
  <si>
    <t>（2）孤儿救助</t>
  </si>
  <si>
    <t>对建档立卡户中符合孤儿救助条件对象发放补助。</t>
  </si>
  <si>
    <t>实施孤儿救助补助，增加建档立卡户家庭收入</t>
  </si>
  <si>
    <t>对建档立卡户中符合孤儿救助条件对象发放补助。补助标准为1070元/人.月.共计投入资金11.556万元。
其中：2018年发放补助3.852万元，覆盖3户3人；2019年发放补助3.852万元，覆盖3户3人；2020年发放补助3.825万元，覆盖3户3人</t>
  </si>
  <si>
    <t>通过社会保障实现稳定脱贫</t>
  </si>
  <si>
    <t>帮助3户3人通过享受孤儿救助补助，稳定生活水平。</t>
  </si>
  <si>
    <t>对建档立卡户中符合孤儿救助条件对象发放补助。补助标准为1070元/人.月.共计投入资金0.107万元。
其中：2018年发放补助2.568万元，覆盖2户2人；2019年发放补助3.852万元，覆盖3户3人；2020年发放补助3.852万元，覆盖3户3人。</t>
  </si>
  <si>
    <t>帮助4户4人通过享受孤儿救助补助，稳定生活水平。</t>
  </si>
  <si>
    <t>2.重度残疾人护理补贴救助</t>
  </si>
  <si>
    <t>对建档立卡户中符合重度残疾人护理补贴条件对象发放补助。补助标准为一级70元/人.月；二级40元/人.月.共计投入资金5.136万元。</t>
  </si>
  <si>
    <t>实施重度残疾人护理补助，增加建档立卡户家庭收入</t>
  </si>
  <si>
    <t>残联</t>
  </si>
  <si>
    <t>对建档立卡户中符合重度残疾人护理补贴条件对象发放补助。补助标准为一级70元/人.月；二级40元/人.月.共计投入资金1.008万元。
其中：2018年发放补助0.336万元，覆盖7户7人；2019年发放补助0.336万元，覆盖7户7人；2020年发放补助0.336万元，覆盖7户7人</t>
  </si>
  <si>
    <t>帮助7户7人通过享受重度残疾人补助，稳定生活水平。</t>
  </si>
  <si>
    <t>对建档立卡户中符合重度残疾人护理补贴条件对象发放补助。补助标准为一级70元/人.月；二级40元/人.月.共计投入资金0.567万元。
其中：2018年发放补助0.192万元，覆盖4户4人；2019年发放补助0.192万元，覆盖4户4人；2020年发放补助0.192万元，覆盖4户4人</t>
  </si>
  <si>
    <t>帮助4户4人通过享受重度残疾人补助，稳定生活水平。</t>
  </si>
  <si>
    <t>对建档立卡户中符合重度残疾人护理补贴条件对象发放补助。补助标准为一级70元/人.月；二级40元/人.月.共计投入资金1.044万元
其中：2018年发放补助0.348万元，覆盖5户5人；2019年发放补助0.348万元，覆盖5户5人；2020年发放补助0.348万元，覆盖5户5人</t>
  </si>
  <si>
    <t>帮助5户5人通过享受重度残疾人补助，稳定生活水平。</t>
  </si>
  <si>
    <t>对建档立卡户中符合重度残疾人护理补贴条件对象发放补助。补助标准为一级70元/人.月；二级40元/人.月.共计投入资金1.188万元。
其中：2018年发放补助0.876万元，覆盖8户9人；2019年发放补助0.816万元，覆盖户7户8人；2020年发放补助0.816万元，覆盖7户8人</t>
  </si>
  <si>
    <t>帮助8户9人通过享受重度残疾人补助，稳定生活水平。</t>
  </si>
  <si>
    <t>3.重度疾病救助</t>
  </si>
  <si>
    <t>十一、金融扶贫</t>
  </si>
  <si>
    <t>（一）小额信贷贴息</t>
  </si>
  <si>
    <t>对符合贷款条件的建档立卡贫困户，每户可向承贷银行（农村信用社、邮政储蓄银行）申请不高于5万元的小额贷款，用于发展生产，财政贴息标准为贷款金额x0.0475/年。共覆盖建档立卡户325户889人，财政贴息162.9943万元。</t>
  </si>
  <si>
    <t>实施贴息贷款，为农户发展生产提供资金保障</t>
  </si>
  <si>
    <t>建档立卡户受益325户889人</t>
  </si>
  <si>
    <t>对符合贷款条件的建档立卡贫困户，每户可向承贷银行（农村信用社、邮政储蓄银行）申请不高于5万元的小额贷款，用于发展生产，财政贴息标准为贷款金额x0.0475/年。共计发放贷款157万元，覆盖建档立卡户44户155人，财政贴息22.3725万元。
其中：2018年发放小额信贷资金0万元，覆盖44户155人，贴息补助7.4575万元；2019年发放小额信贷资金0万元，覆盖44户155人，贴息补助7.4575万元；2020年发放小额信贷资金0万元，覆盖44户155人，贴息补助7.4575万元</t>
  </si>
  <si>
    <t>通过金融扶贫助推贫困户发展产业实现稳定脱贫</t>
  </si>
  <si>
    <t>帮助44户155人通过贷款发展产业，享受扶贫小额信贷贴息政策，增加收入，减轻负担。</t>
  </si>
  <si>
    <t>对符合贷款条件的建档立卡贫困户，每户可向承贷银行（农村信用社、邮政储蓄银行）申请不高于5万元的小额贷款，用于发展生产，财政贴息标准为贷款金额x0.0475/年。共计发放贷款607.5万元，覆盖建档立卡户139户228人，财政贴息79.97万元。
其中：2018年发放小额信贷资金594.5万元，覆盖136户228人，贴息补助27.25万元；2019年发放小额信贷资金593.5万元，覆盖135户227人，贴息补助27.948万元；2020年发放小额信贷资金586万元，覆盖133户222人，贴息补助24.671万元</t>
  </si>
  <si>
    <t>帮助139户228人通过贷款发展产业，享受扶贫小额信贷贴息政策，增加收入，减轻负担。</t>
  </si>
  <si>
    <t>对符合贷款条件的建档立卡贫困户，每户可向承贷银行（农村信用社、邮政储蓄银行）申请不高于5万元的小额贷款，用于发展生产，财政贴息标准为贷款金额x0.0475/年。共计发放贷款118.7000万元，覆盖建档立卡户31户110人，财政贴息12.6428万元。
其中：2018年发放小额信贷资金109万元，覆盖27户96人，贴息补助5.1775万元；2019年发放小额信贷资金105.6667万元，覆盖27户96人，贴息补助5.019168万元；2020年发放小额信贷资金73.9977万元，覆盖26户92人，贴息补助3.5148903万元</t>
  </si>
  <si>
    <t>帮助31户110人通过贷款发展产业，享受扶贫小额信贷贴息政策，增加收入，减轻负担。</t>
  </si>
  <si>
    <t>对符合贷款条件的建档立卡贫困户，每户可向承贷银行（农村信用社、邮政储蓄银行）申请不高于5万元的小额贷款，用于发展生产，财政贴息标准为贷款金额x0.0475/年。共计发放贷款417.5万元，覆盖建档立卡户111户396人，财政贴息47.0406万元。
其中：2018年发放小额信贷资金394.5万元，覆盖105户376人，贴息补助15.8327万元；2019年发放小额信贷资金417.5万元，覆盖111户396人，贴息补助19.1704万元；2020年发放小额信贷资金410.5万元，覆盖108户382人，贴息补助12.0375万元。</t>
  </si>
  <si>
    <t>帮助111户396人通过贷款发展产业，享受扶贫小额信贷贴息政策，增加收入，减轻负担。</t>
  </si>
  <si>
    <t>（二）扶贫龙头企业贴息</t>
  </si>
  <si>
    <t>（三）农业保险（产业保险）</t>
  </si>
  <si>
    <t xml:space="preserve"> (四）合作社贴息</t>
  </si>
  <si>
    <t>（五）其他</t>
  </si>
  <si>
    <t>弄岛镇等嘎村精准脱贫攻坚三年实施方案（2018—2020年）村级施工图清单</t>
  </si>
  <si>
    <t>对建档立卡户按照“先做后补”原则通过产业发展“以奖代补”方式新养殖798头生猪，补助标准为200元/头。共计投入16.48万元。受益对象92户297人。其中：2018年455头，受益56户243人；2019年369头，受益45户138人；2020年0头。</t>
  </si>
  <si>
    <t>建档立卡户受益92户297人</t>
  </si>
  <si>
    <t>建档立卡户受益1户2人</t>
  </si>
  <si>
    <t>受益156户468人</t>
  </si>
  <si>
    <t>受益141户428人</t>
  </si>
  <si>
    <t>建档立卡户受益11户11人</t>
  </si>
  <si>
    <t>对建档立卡户中纳入“地质灾害监测员”对象进行补助。补助标准为1500元/人•年。
其中：2018年2人，2019年0人，2020年0人。</t>
  </si>
  <si>
    <t>建档立卡户受益12户38人</t>
  </si>
  <si>
    <t>低保户受益3户10人</t>
  </si>
  <si>
    <t>建档立卡户受益8户24人</t>
  </si>
  <si>
    <r>
      <rPr>
        <sz val="10"/>
        <rFont val="宋体"/>
        <charset val="134"/>
      </rPr>
      <t>(1</t>
    </r>
    <r>
      <rPr>
        <sz val="10"/>
        <rFont val="宋体"/>
        <charset val="134"/>
      </rPr>
      <t>)</t>
    </r>
    <r>
      <rPr>
        <sz val="10"/>
        <rFont val="宋体"/>
        <charset val="134"/>
      </rPr>
      <t>中等职业教育“雨露计划补助”</t>
    </r>
  </si>
  <si>
    <r>
      <rPr>
        <sz val="10"/>
        <rFont val="宋体"/>
        <charset val="134"/>
      </rPr>
      <t>(2</t>
    </r>
    <r>
      <rPr>
        <sz val="10"/>
        <rFont val="宋体"/>
        <charset val="134"/>
      </rPr>
      <t>)</t>
    </r>
    <r>
      <rPr>
        <sz val="10"/>
        <rFont val="宋体"/>
        <charset val="134"/>
      </rPr>
      <t>高等职业教育“雨露计划补助”</t>
    </r>
  </si>
  <si>
    <t>将10户12人纳入大病集中救治，对儿童白血病、食管癌、胃癌等9类15种大病进行集中救治，享受上级专家下沉基层服务。</t>
  </si>
  <si>
    <t>对建档立卡户中纳入“天然林护林员”对象进行补助。补助标准为0.6万元/人•年。</t>
  </si>
  <si>
    <t>对建档立卡户中纳入“天然林护林员”对象进行补助。补助标准为0.6万元/人•年。
其中：2018年5人，2019年5人，2020年5人。</t>
  </si>
  <si>
    <t>（2）公益林护林员</t>
  </si>
  <si>
    <t>受训300人次</t>
  </si>
  <si>
    <t>产业扶持项目</t>
  </si>
  <si>
    <t>受益90户273人</t>
  </si>
  <si>
    <t>建档立卡户受益44户155人</t>
  </si>
  <si>
    <t>弄岛镇等秀村精准脱贫攻坚三年实施方案（2018—2020年）村级施工图清单</t>
  </si>
  <si>
    <t>对建档立卡户按照“先做后补”原则通过产业发展“以奖代补”方式新养殖347只猪，补助标准为200元/头。共计投入奖补资金6.4万元。受益对象38户148人。
其中：2018年286头，受益33户128人；2019年61头，受益7户28人；</t>
  </si>
  <si>
    <t>对建档立卡户按照“先做后补”原则通过产业发展“以奖代补”方式新养殖125头牛，补助标准为0.1万元/头。共计投入12.5万元。受益对象19户71人。
其中：2018年60头，受益18户71人；2019年65头；2020年0头。</t>
  </si>
  <si>
    <t>建档立卡户受益59户67人</t>
  </si>
  <si>
    <t>贫困户受益10户、32人。</t>
  </si>
  <si>
    <t xml:space="preserve">实施“四类重点”对象危房改造“拆除重建”低保户3户16人，共计投资4.5万元。其中：2018年0户，2019年1户，2020年0户。
</t>
  </si>
  <si>
    <t>残疾人户受益户1户4人</t>
  </si>
  <si>
    <t>建档立卡户受益35户119人</t>
  </si>
  <si>
    <t>建档立卡户受益3户7人</t>
  </si>
  <si>
    <t>对建档立卡户中纳入“天然林护林员”对象进行补助。补助标准为9600元/人•年。</t>
  </si>
  <si>
    <t>对建档立卡户中纳入“公益林护林员”对象进行补助。补助标准为18000元/人•年。</t>
  </si>
  <si>
    <r>
      <rPr>
        <sz val="10"/>
        <rFont val="宋体"/>
        <charset val="134"/>
      </rPr>
      <t>对符合贷款条件的建档立卡贫困户，每户可向承贷银行（农村信用社、邮政储蓄银行）申请不高于5万元的小额贷款，用于发展生产，财政贴息标准为贷款金额x0.0475/年。共计发放贷款607.5万元，覆盖建档立卡户139户228人，财政贴息79.97</t>
    </r>
    <r>
      <rPr>
        <sz val="10"/>
        <rFont val="宋体"/>
        <charset val="134"/>
      </rPr>
      <t>万元。
其中：2018年发放小额信贷资金</t>
    </r>
    <r>
      <rPr>
        <sz val="10"/>
        <rFont val="宋体"/>
        <charset val="134"/>
      </rPr>
      <t>594.5</t>
    </r>
    <r>
      <rPr>
        <sz val="10"/>
        <rFont val="宋体"/>
        <charset val="134"/>
      </rPr>
      <t>万元，覆盖</t>
    </r>
    <r>
      <rPr>
        <sz val="10"/>
        <rFont val="宋体"/>
        <charset val="134"/>
      </rPr>
      <t>136</t>
    </r>
    <r>
      <rPr>
        <sz val="10"/>
        <rFont val="宋体"/>
        <charset val="134"/>
      </rPr>
      <t>户</t>
    </r>
    <r>
      <rPr>
        <sz val="10"/>
        <rFont val="宋体"/>
        <charset val="134"/>
      </rPr>
      <t>228</t>
    </r>
    <r>
      <rPr>
        <sz val="10"/>
        <rFont val="宋体"/>
        <charset val="134"/>
      </rPr>
      <t>人，贴息补助</t>
    </r>
    <r>
      <rPr>
        <sz val="10"/>
        <rFont val="宋体"/>
        <charset val="134"/>
      </rPr>
      <t>27.25</t>
    </r>
    <r>
      <rPr>
        <sz val="10"/>
        <rFont val="宋体"/>
        <charset val="134"/>
      </rPr>
      <t>万元；2019年发放小额信贷资金</t>
    </r>
    <r>
      <rPr>
        <sz val="10"/>
        <rFont val="宋体"/>
        <charset val="134"/>
      </rPr>
      <t>593.5</t>
    </r>
    <r>
      <rPr>
        <sz val="10"/>
        <rFont val="宋体"/>
        <charset val="134"/>
      </rPr>
      <t>万元，覆盖</t>
    </r>
    <r>
      <rPr>
        <sz val="10"/>
        <rFont val="宋体"/>
        <charset val="134"/>
      </rPr>
      <t>135</t>
    </r>
    <r>
      <rPr>
        <sz val="10"/>
        <rFont val="宋体"/>
        <charset val="134"/>
      </rPr>
      <t>户2</t>
    </r>
    <r>
      <rPr>
        <sz val="10"/>
        <rFont val="宋体"/>
        <charset val="134"/>
      </rPr>
      <t>2</t>
    </r>
    <r>
      <rPr>
        <sz val="10"/>
        <rFont val="宋体"/>
        <charset val="134"/>
      </rPr>
      <t>7人，贴息补助</t>
    </r>
    <r>
      <rPr>
        <sz val="10"/>
        <rFont val="宋体"/>
        <charset val="134"/>
      </rPr>
      <t>27.948</t>
    </r>
    <r>
      <rPr>
        <sz val="10"/>
        <rFont val="宋体"/>
        <charset val="134"/>
      </rPr>
      <t>万元；2020年发放小额信贷资金</t>
    </r>
    <r>
      <rPr>
        <sz val="10"/>
        <rFont val="宋体"/>
        <charset val="134"/>
      </rPr>
      <t>586</t>
    </r>
    <r>
      <rPr>
        <sz val="10"/>
        <rFont val="宋体"/>
        <charset val="134"/>
      </rPr>
      <t>万元，覆盖</t>
    </r>
    <r>
      <rPr>
        <sz val="10"/>
        <rFont val="宋体"/>
        <charset val="134"/>
      </rPr>
      <t>133</t>
    </r>
    <r>
      <rPr>
        <sz val="10"/>
        <rFont val="宋体"/>
        <charset val="134"/>
      </rPr>
      <t>户2</t>
    </r>
    <r>
      <rPr>
        <sz val="10"/>
        <rFont val="宋体"/>
        <charset val="134"/>
      </rPr>
      <t>2</t>
    </r>
    <r>
      <rPr>
        <sz val="10"/>
        <rFont val="宋体"/>
        <charset val="134"/>
      </rPr>
      <t>2人，贴息补助</t>
    </r>
    <r>
      <rPr>
        <sz val="10"/>
        <rFont val="宋体"/>
        <charset val="134"/>
      </rPr>
      <t>24.671</t>
    </r>
    <r>
      <rPr>
        <sz val="10"/>
        <rFont val="宋体"/>
        <charset val="134"/>
      </rPr>
      <t>万元</t>
    </r>
  </si>
  <si>
    <t>建档立卡户受益139户228人</t>
  </si>
  <si>
    <t>弄岛镇雷允村精准脱贫攻坚三年实施方案（2018—2020年）村级施工图清单</t>
  </si>
  <si>
    <t>建档立卡户受益户4户15人</t>
  </si>
  <si>
    <t>实施省外务工就业交通补助项目，带动建档立卡贫困户。</t>
  </si>
  <si>
    <t>建档立卡户受益户22户29人</t>
  </si>
  <si>
    <t>实施建档立卡户拆除重建项目。</t>
  </si>
  <si>
    <t>建档立卡户受益户13户39人</t>
  </si>
  <si>
    <t>实施低保户拆除重建项目。</t>
  </si>
  <si>
    <t>低保户受益户4户12人</t>
  </si>
  <si>
    <t xml:space="preserve">实施“四类重点”对象危房改造“拆除重建”低保户3户16人，共计投资13.5万元。其中：2018年0户，2019年3户，2020年0户。
</t>
  </si>
  <si>
    <t>残疾人户受益户3户16人</t>
  </si>
  <si>
    <t>建档立卡户受益户24户71人</t>
  </si>
  <si>
    <t>低保户受益户16户50人</t>
  </si>
  <si>
    <t>残疾人户受益户8户38人</t>
  </si>
  <si>
    <t>实施转移就业培训项目，带动建档立卡贫困户。</t>
  </si>
  <si>
    <t>受训4251人次</t>
  </si>
  <si>
    <t>建档立卡户受益户2户2人</t>
  </si>
  <si>
    <t>实施重度残疾人护理补贴救助补助项目，带动建档立卡贫困户。</t>
  </si>
  <si>
    <t>建档立卡户受益户5户5人</t>
  </si>
  <si>
    <t>实施小额信贷贴息补助项目，带动建档立卡贫困户。</t>
  </si>
  <si>
    <t>建档立卡户受益户31户110人</t>
  </si>
  <si>
    <t>弄岛镇弄岛村精准脱贫攻坚三年实施方案（2018—2020年）村级施工图清单</t>
  </si>
  <si>
    <t>对建档立卡户按照“先做后补”原则通过产业发展“生产奖补”方式新种植201.8亩香料烟，补助标准为500元/亩。共计投入奖补资金10.09万元。受益对象51户188人。其中：2018年0亩，受益0人；2019年201.8亩，受益51户188人。</t>
  </si>
  <si>
    <t>对建档立卡户按照“先做后补”原则通过产业发展“生产奖补”方式新种植224.15亩水稻，补助标准为300元/亩。共计投入奖补资金6.7246万元。受益对象37户133人。其中：2018年0亩，受益0人；2019年224.15亩，受益37户133人。</t>
  </si>
  <si>
    <t>帮助3户13人发展有持续稳定的种植业，激发贫困户内生发展动力，增加收入。</t>
  </si>
  <si>
    <t>帮助2户8人发展有持续稳定的种植业，激发贫困户内生发展动力，增加收入。</t>
  </si>
  <si>
    <t>通过发展村集体经济，受惠村民。</t>
  </si>
  <si>
    <t>增加村集体收入</t>
  </si>
  <si>
    <t>贫困户受益23户、34人。</t>
  </si>
  <si>
    <t>贫困户受益6户、16人。</t>
  </si>
  <si>
    <t>贫困户受益2户、4人。</t>
  </si>
  <si>
    <t>贫困户受益30户、108人。</t>
  </si>
  <si>
    <t>贫困户受益8户、25人。</t>
  </si>
  <si>
    <t>贫困户受益1户、3人。</t>
  </si>
  <si>
    <t>贫困户受益7户、20人。</t>
  </si>
  <si>
    <t>天然林补助</t>
  </si>
  <si>
    <t>受训450人次</t>
  </si>
  <si>
    <t>家庭基本生活有保障</t>
  </si>
  <si>
    <t>贫困户受益4户、4人。</t>
  </si>
  <si>
    <t>贫困户受益8户、9人。</t>
  </si>
  <si>
    <t>保障产业发展资金。</t>
  </si>
  <si>
    <t>贫困户受益111户、396人。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</si>
</sst>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1">
    <font>
      <sz val="11"/>
      <color theme="1"/>
      <name val="宋体"/>
      <charset val="134"/>
      <scheme val="minor"/>
    </font>
    <font>
      <sz val="11"/>
      <color indexed="8"/>
      <name val="宋体"/>
      <charset val="134"/>
    </font>
    <font>
      <sz val="20"/>
      <color indexed="8"/>
      <name val="黑体"/>
      <charset val="134"/>
    </font>
    <font>
      <b/>
      <sz val="10"/>
      <name val="宋体"/>
      <charset val="134"/>
    </font>
    <font>
      <b/>
      <sz val="11"/>
      <name val="宋体"/>
      <charset val="134"/>
    </font>
    <font>
      <b/>
      <sz val="11"/>
      <color theme="1"/>
      <name val="宋体"/>
      <charset val="134"/>
    </font>
    <font>
      <b/>
      <sz val="11"/>
      <color rgb="FF00B050"/>
      <name val="宋体"/>
      <charset val="134"/>
    </font>
    <font>
      <sz val="11"/>
      <name val="宋体"/>
      <charset val="134"/>
    </font>
    <font>
      <b/>
      <sz val="11"/>
      <color indexed="8"/>
      <name val="宋体"/>
      <charset val="134"/>
    </font>
    <font>
      <sz val="10"/>
      <name val="宋体"/>
      <charset val="134"/>
      <scheme val="minor"/>
    </font>
    <font>
      <b/>
      <sz val="20"/>
      <name val="宋体"/>
      <charset val="134"/>
      <scheme val="minor"/>
    </font>
    <font>
      <b/>
      <sz val="10"/>
      <name val="宋体"/>
      <charset val="134"/>
      <scheme val="minor"/>
    </font>
    <font>
      <b/>
      <sz val="10"/>
      <color theme="1"/>
      <name val="宋体"/>
      <charset val="134"/>
      <scheme val="minor"/>
    </font>
    <font>
      <sz val="10"/>
      <color theme="1"/>
      <name val="宋体"/>
      <charset val="134"/>
      <scheme val="minor"/>
    </font>
    <font>
      <sz val="10"/>
      <color rgb="FF000000"/>
      <name val="宋体"/>
      <charset val="134"/>
      <scheme val="minor"/>
    </font>
    <font>
      <b/>
      <sz val="10"/>
      <color rgb="FFFF0000"/>
      <name val="宋体"/>
      <charset val="134"/>
      <scheme val="minor"/>
    </font>
    <font>
      <b/>
      <sz val="10"/>
      <color rgb="FF00B050"/>
      <name val="宋体"/>
      <charset val="134"/>
      <scheme val="minor"/>
    </font>
    <font>
      <sz val="10"/>
      <color rgb="FFFF0000"/>
      <name val="宋体"/>
      <charset val="134"/>
      <scheme val="minor"/>
    </font>
    <font>
      <b/>
      <sz val="11"/>
      <color rgb="FFFF0000"/>
      <name val="宋体"/>
      <charset val="134"/>
    </font>
    <font>
      <sz val="20"/>
      <name val="黑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0"/>
    </font>
  </fonts>
  <fills count="41">
    <fill>
      <patternFill patternType="none"/>
    </fill>
    <fill>
      <patternFill patternType="gray125"/>
    </fill>
    <fill>
      <patternFill patternType="solid">
        <fgColor rgb="FFFFC000"/>
        <bgColor indexed="64"/>
      </patternFill>
    </fill>
    <fill>
      <patternFill patternType="solid">
        <fgColor rgb="FF00B050"/>
        <bgColor indexed="64"/>
      </patternFill>
    </fill>
    <fill>
      <patternFill patternType="solid">
        <fgColor rgb="FFFFFF00"/>
        <bgColor indexed="64"/>
      </patternFill>
    </fill>
    <fill>
      <patternFill patternType="solid">
        <fgColor theme="2" tint="-0.5"/>
        <bgColor indexed="64"/>
      </patternFill>
    </fill>
    <fill>
      <patternFill patternType="solid">
        <fgColor rgb="FF00B0F0"/>
        <bgColor indexed="64"/>
      </patternFill>
    </fill>
    <fill>
      <patternFill patternType="solid">
        <fgColor theme="7" tint="0.4"/>
        <bgColor indexed="64"/>
      </patternFill>
    </fill>
    <fill>
      <patternFill patternType="solid">
        <fgColor theme="0"/>
        <bgColor indexed="64"/>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10" borderId="13"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4" applyNumberFormat="0" applyFill="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8" fillId="0" borderId="0" applyNumberFormat="0" applyFill="0" applyBorder="0" applyAlignment="0" applyProtection="0">
      <alignment vertical="center"/>
    </xf>
    <xf numFmtId="0" fontId="29" fillId="11" borderId="16" applyNumberFormat="0" applyAlignment="0" applyProtection="0">
      <alignment vertical="center"/>
    </xf>
    <xf numFmtId="0" fontId="30" fillId="12" borderId="17" applyNumberFormat="0" applyAlignment="0" applyProtection="0">
      <alignment vertical="center"/>
    </xf>
    <xf numFmtId="0" fontId="31" fillId="12" borderId="16" applyNumberFormat="0" applyAlignment="0" applyProtection="0">
      <alignment vertical="center"/>
    </xf>
    <xf numFmtId="0" fontId="32" fillId="13" borderId="18" applyNumberFormat="0" applyAlignment="0" applyProtection="0">
      <alignment vertical="center"/>
    </xf>
    <xf numFmtId="0" fontId="33" fillId="0" borderId="19" applyNumberFormat="0" applyFill="0" applyAlignment="0" applyProtection="0">
      <alignment vertical="center"/>
    </xf>
    <xf numFmtId="0" fontId="34" fillId="0" borderId="20" applyNumberFormat="0" applyFill="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9" fillId="34"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7" borderId="0" applyNumberFormat="0" applyBorder="0" applyAlignment="0" applyProtection="0">
      <alignment vertical="center"/>
    </xf>
    <xf numFmtId="0" fontId="39" fillId="38" borderId="0" applyNumberFormat="0" applyBorder="0" applyAlignment="0" applyProtection="0">
      <alignment vertical="center"/>
    </xf>
    <xf numFmtId="0" fontId="39" fillId="39" borderId="0" applyNumberFormat="0" applyBorder="0" applyAlignment="0" applyProtection="0">
      <alignment vertical="center"/>
    </xf>
    <xf numFmtId="0" fontId="38" fillId="40" borderId="0" applyNumberFormat="0" applyBorder="0" applyAlignment="0" applyProtection="0">
      <alignment vertical="center"/>
    </xf>
    <xf numFmtId="0" fontId="40" fillId="0" borderId="0">
      <alignment vertical="center"/>
    </xf>
    <xf numFmtId="0" fontId="1" fillId="0" borderId="0">
      <alignment vertical="center"/>
    </xf>
  </cellStyleXfs>
  <cellXfs count="8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9" fillId="0" borderId="0" xfId="50" applyNumberFormat="1" applyFont="1" applyFill="1" applyAlignment="1">
      <alignment horizontal="center" vertical="center" wrapText="1"/>
    </xf>
    <xf numFmtId="0" fontId="10" fillId="0" borderId="0" xfId="50" applyNumberFormat="1" applyFont="1" applyFill="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0" fontId="11" fillId="0" borderId="3"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wrapText="1"/>
    </xf>
    <xf numFmtId="0" fontId="11" fillId="0" borderId="5" xfId="0" applyNumberFormat="1" applyFont="1" applyFill="1" applyBorder="1" applyAlignment="1">
      <alignment horizontal="center" vertical="center" wrapText="1"/>
    </xf>
    <xf numFmtId="0" fontId="11" fillId="0" borderId="6" xfId="0" applyNumberFormat="1" applyFont="1" applyFill="1" applyBorder="1" applyAlignment="1">
      <alignment horizontal="center" vertical="center" wrapText="1"/>
    </xf>
    <xf numFmtId="0" fontId="11" fillId="0" borderId="7" xfId="0" applyNumberFormat="1" applyFont="1" applyFill="1" applyBorder="1" applyAlignment="1">
      <alignment horizontal="center" vertical="center" wrapText="1"/>
    </xf>
    <xf numFmtId="0" fontId="11" fillId="3" borderId="1" xfId="0" applyNumberFormat="1" applyFont="1" applyFill="1" applyBorder="1" applyAlignment="1">
      <alignment horizontal="center" vertical="center" wrapText="1"/>
    </xf>
    <xf numFmtId="0" fontId="11" fillId="4" borderId="1" xfId="49" applyNumberFormat="1" applyFont="1" applyFill="1" applyBorder="1" applyAlignment="1" applyProtection="1">
      <alignment horizontal="center" vertical="center" wrapText="1"/>
      <protection locked="0"/>
    </xf>
    <xf numFmtId="0" fontId="11" fillId="4" borderId="1" xfId="0" applyNumberFormat="1" applyFont="1" applyFill="1" applyBorder="1" applyAlignment="1">
      <alignment horizontal="center" vertical="center" wrapText="1"/>
    </xf>
    <xf numFmtId="0" fontId="12" fillId="5" borderId="1" xfId="49" applyNumberFormat="1" applyFont="1" applyFill="1" applyBorder="1" applyAlignment="1" applyProtection="1">
      <alignment horizontal="center" vertical="center" wrapText="1"/>
      <protection locked="0"/>
    </xf>
    <xf numFmtId="0" fontId="12" fillId="5" borderId="1" xfId="0" applyNumberFormat="1" applyFont="1" applyFill="1" applyBorder="1" applyAlignment="1">
      <alignment horizontal="center" vertical="center" wrapText="1"/>
    </xf>
    <xf numFmtId="0" fontId="13" fillId="5" borderId="1" xfId="0" applyNumberFormat="1" applyFont="1" applyFill="1" applyBorder="1" applyAlignment="1">
      <alignment horizontal="center" vertical="center" wrapText="1"/>
    </xf>
    <xf numFmtId="0" fontId="14" fillId="0" borderId="1" xfId="49" applyNumberFormat="1" applyFont="1" applyFill="1" applyBorder="1" applyAlignment="1" applyProtection="1">
      <alignment horizontal="left" vertical="center" wrapText="1"/>
      <protection locked="0"/>
    </xf>
    <xf numFmtId="0" fontId="14" fillId="0" borderId="1" xfId="0" applyNumberFormat="1"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0" fontId="9" fillId="6"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49" applyNumberFormat="1" applyFont="1" applyFill="1" applyBorder="1" applyAlignment="1" applyProtection="1">
      <alignment horizontal="center" vertical="center" wrapText="1"/>
    </xf>
    <xf numFmtId="0" fontId="15" fillId="0" borderId="1" xfId="0" applyNumberFormat="1" applyFont="1" applyFill="1" applyBorder="1" applyAlignment="1">
      <alignment horizontal="center" vertical="center" wrapText="1"/>
    </xf>
    <xf numFmtId="0" fontId="9"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lignment horizontal="center" vertical="center" wrapText="1"/>
    </xf>
    <xf numFmtId="0" fontId="11" fillId="0" borderId="1" xfId="50" applyNumberFormat="1" applyFont="1" applyFill="1" applyBorder="1" applyAlignment="1">
      <alignment horizontal="center" vertical="center" wrapText="1"/>
    </xf>
    <xf numFmtId="0" fontId="11" fillId="0" borderId="8" xfId="0" applyNumberFormat="1" applyFont="1" applyFill="1" applyBorder="1" applyAlignment="1">
      <alignment horizontal="center" vertical="center" wrapText="1"/>
    </xf>
    <xf numFmtId="0" fontId="11" fillId="0" borderId="9" xfId="0" applyNumberFormat="1" applyFont="1" applyFill="1" applyBorder="1" applyAlignment="1">
      <alignment horizontal="center" vertical="center" wrapText="1"/>
    </xf>
    <xf numFmtId="0" fontId="9" fillId="3" borderId="1" xfId="0" applyNumberFormat="1" applyFont="1" applyFill="1" applyBorder="1" applyAlignment="1">
      <alignment horizontal="center" vertical="center" wrapText="1"/>
    </xf>
    <xf numFmtId="0" fontId="9" fillId="4"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xf>
    <xf numFmtId="0" fontId="9" fillId="2" borderId="1" xfId="0" applyNumberFormat="1" applyFont="1" applyFill="1" applyBorder="1" applyAlignment="1">
      <alignment horizontal="center" vertical="center" wrapText="1"/>
    </xf>
    <xf numFmtId="0" fontId="11" fillId="0" borderId="10" xfId="0" applyNumberFormat="1" applyFont="1" applyFill="1" applyBorder="1" applyAlignment="1">
      <alignment horizontal="center" vertical="center" wrapText="1"/>
    </xf>
    <xf numFmtId="0" fontId="12" fillId="5" borderId="1" xfId="0" applyNumberFormat="1" applyFont="1" applyFill="1" applyBorder="1" applyAlignment="1" applyProtection="1">
      <alignment horizontal="center" vertical="center" wrapText="1"/>
      <protection locked="0"/>
    </xf>
    <xf numFmtId="0" fontId="14" fillId="0" borderId="1" xfId="0" applyNumberFormat="1" applyFont="1" applyFill="1" applyBorder="1" applyAlignment="1" applyProtection="1">
      <alignment horizontal="center" vertical="center" wrapText="1"/>
      <protection locked="0"/>
    </xf>
    <xf numFmtId="0" fontId="9" fillId="6" borderId="1" xfId="0" applyNumberFormat="1" applyFont="1" applyFill="1" applyBorder="1" applyAlignment="1" applyProtection="1">
      <alignment horizontal="center" vertical="center" wrapText="1"/>
      <protection locked="0"/>
    </xf>
    <xf numFmtId="0" fontId="9" fillId="0" borderId="11" xfId="0" applyNumberFormat="1" applyFont="1" applyFill="1" applyBorder="1" applyAlignment="1" applyProtection="1">
      <alignment horizontal="center" vertical="center" wrapText="1"/>
    </xf>
    <xf numFmtId="0" fontId="11" fillId="0" borderId="0" xfId="0" applyNumberFormat="1" applyFont="1" applyFill="1" applyBorder="1" applyAlignment="1">
      <alignment horizontal="center" vertical="center" wrapText="1"/>
    </xf>
    <xf numFmtId="0" fontId="9" fillId="0" borderId="1" xfId="49" applyNumberFormat="1" applyFont="1" applyFill="1" applyBorder="1" applyAlignment="1" applyProtection="1">
      <alignment horizontal="center" vertical="center" wrapText="1"/>
      <protection locked="0"/>
    </xf>
    <xf numFmtId="0" fontId="16" fillId="0" borderId="1" xfId="0" applyNumberFormat="1" applyFont="1" applyFill="1" applyBorder="1" applyAlignment="1">
      <alignment horizontal="center" vertical="center" wrapText="1"/>
    </xf>
    <xf numFmtId="0" fontId="9" fillId="7" borderId="1" xfId="0" applyNumberFormat="1" applyFont="1" applyFill="1" applyBorder="1" applyAlignment="1" applyProtection="1">
      <alignment horizontal="center" vertical="center" wrapText="1"/>
    </xf>
    <xf numFmtId="0" fontId="9" fillId="0" borderId="1" xfId="49" applyNumberFormat="1" applyFont="1" applyFill="1" applyBorder="1" applyAlignment="1" applyProtection="1">
      <alignment horizontal="left" vertical="center" wrapText="1"/>
      <protection locked="0"/>
    </xf>
    <xf numFmtId="0" fontId="9" fillId="8" borderId="1" xfId="0"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9" fillId="2" borderId="1" xfId="0" applyNumberFormat="1" applyFont="1" applyFill="1" applyBorder="1" applyAlignment="1" applyProtection="1">
      <alignment horizontal="center" vertical="center" wrapText="1"/>
    </xf>
    <xf numFmtId="0" fontId="1" fillId="0" borderId="0" xfId="0" applyFont="1" applyFill="1" applyBorder="1" applyAlignment="1">
      <alignment horizontal="center" vertical="center"/>
    </xf>
    <xf numFmtId="0" fontId="17" fillId="0" borderId="1" xfId="0" applyNumberFormat="1" applyFont="1" applyFill="1" applyBorder="1" applyAlignment="1">
      <alignment horizontal="center" vertical="center" wrapText="1"/>
    </xf>
    <xf numFmtId="0" fontId="9" fillId="8" borderId="1" xfId="0" applyNumberFormat="1" applyFont="1" applyFill="1" applyBorder="1" applyAlignment="1">
      <alignment horizontal="center" vertical="center" wrapText="1"/>
    </xf>
    <xf numFmtId="0" fontId="17" fillId="0" borderId="1" xfId="49" applyNumberFormat="1" applyFont="1" applyFill="1" applyBorder="1" applyAlignment="1" applyProtection="1">
      <alignment horizontal="center" vertical="center" wrapText="1"/>
      <protection locked="0"/>
    </xf>
    <xf numFmtId="0" fontId="13" fillId="0" borderId="1" xfId="0" applyNumberFormat="1" applyFont="1" applyFill="1" applyBorder="1" applyAlignment="1" applyProtection="1">
      <alignment horizontal="center" vertical="center" wrapText="1"/>
    </xf>
    <xf numFmtId="0" fontId="17" fillId="0" borderId="0" xfId="49" applyNumberFormat="1" applyFont="1" applyFill="1" applyBorder="1" applyAlignment="1" applyProtection="1">
      <alignment horizontal="center" vertical="center" wrapText="1"/>
    </xf>
    <xf numFmtId="0" fontId="9" fillId="7" borderId="1" xfId="49"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wrapText="1"/>
    </xf>
    <xf numFmtId="0" fontId="17" fillId="9" borderId="1" xfId="0" applyNumberFormat="1" applyFont="1" applyFill="1" applyBorder="1" applyAlignment="1" applyProtection="1">
      <alignment horizontal="center" vertical="center" wrapText="1"/>
    </xf>
    <xf numFmtId="0" fontId="18" fillId="0" borderId="0" xfId="0" applyFont="1" applyFill="1" applyBorder="1" applyAlignment="1">
      <alignment horizontal="center" vertical="center" wrapText="1"/>
    </xf>
    <xf numFmtId="0" fontId="9" fillId="0" borderId="1" xfId="0" applyNumberFormat="1" applyFont="1" applyFill="1" applyBorder="1" applyAlignment="1" applyProtection="1">
      <alignment horizontal="center" vertical="center" wrapText="1"/>
      <protection locked="0"/>
    </xf>
    <xf numFmtId="0" fontId="9" fillId="8" borderId="1" xfId="0" applyNumberFormat="1" applyFont="1" applyFill="1" applyBorder="1" applyAlignment="1" applyProtection="1">
      <alignment horizontal="center" vertical="center" wrapText="1"/>
      <protection locked="0"/>
    </xf>
    <xf numFmtId="0" fontId="17" fillId="7" borderId="1" xfId="0" applyNumberFormat="1" applyFont="1" applyFill="1" applyBorder="1" applyAlignment="1" applyProtection="1">
      <alignment horizontal="center" vertical="center" wrapText="1"/>
    </xf>
    <xf numFmtId="0" fontId="17" fillId="0" borderId="1" xfId="0" applyFont="1" applyFill="1" applyBorder="1" applyAlignment="1">
      <alignment vertical="center" wrapText="1"/>
    </xf>
    <xf numFmtId="176" fontId="17" fillId="0" borderId="1" xfId="49" applyNumberFormat="1" applyFont="1" applyFill="1" applyBorder="1" applyAlignment="1" applyProtection="1">
      <alignment horizontal="center" vertical="center" wrapText="1"/>
    </xf>
    <xf numFmtId="176" fontId="17" fillId="0" borderId="8" xfId="0" applyNumberFormat="1" applyFont="1" applyFill="1" applyBorder="1" applyAlignment="1" applyProtection="1">
      <alignment horizontal="center" vertical="center" wrapText="1"/>
    </xf>
    <xf numFmtId="176" fontId="17" fillId="0" borderId="1" xfId="0" applyNumberFormat="1" applyFont="1" applyFill="1" applyBorder="1" applyAlignment="1" applyProtection="1">
      <alignment horizontal="center" vertical="center" wrapText="1"/>
    </xf>
    <xf numFmtId="0" fontId="7"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1" fillId="5" borderId="1" xfId="49" applyNumberFormat="1" applyFont="1" applyFill="1" applyBorder="1" applyAlignment="1" applyProtection="1">
      <alignment horizontal="center" vertical="center" wrapText="1"/>
      <protection locked="0"/>
    </xf>
    <xf numFmtId="0" fontId="11" fillId="5" borderId="1" xfId="0" applyNumberFormat="1" applyFont="1" applyFill="1" applyBorder="1" applyAlignment="1">
      <alignment horizontal="center" vertical="center" wrapText="1"/>
    </xf>
    <xf numFmtId="0" fontId="9" fillId="5" borderId="1" xfId="0" applyNumberFormat="1" applyFont="1" applyFill="1" applyBorder="1" applyAlignment="1">
      <alignment horizontal="center" vertical="center" wrapText="1"/>
    </xf>
    <xf numFmtId="0" fontId="11" fillId="5" borderId="1" xfId="0" applyNumberFormat="1" applyFont="1" applyFill="1" applyBorder="1" applyAlignment="1" applyProtection="1">
      <alignment horizontal="center" vertical="center" wrapText="1"/>
      <protection locked="0"/>
    </xf>
    <xf numFmtId="0" fontId="9" fillId="7" borderId="11" xfId="0" applyNumberFormat="1" applyFont="1" applyFill="1" applyBorder="1" applyAlignment="1" applyProtection="1">
      <alignment horizontal="center" vertical="center" wrapText="1"/>
    </xf>
    <xf numFmtId="0" fontId="20" fillId="6" borderId="1" xfId="0" applyNumberFormat="1" applyFont="1" applyFill="1" applyBorder="1" applyAlignment="1">
      <alignment horizontal="center" vertical="center" wrapText="1"/>
    </xf>
    <xf numFmtId="0" fontId="11" fillId="2" borderId="9" xfId="0" applyNumberFormat="1" applyFont="1" applyFill="1" applyBorder="1" applyAlignment="1">
      <alignment horizontal="center" vertical="center" wrapText="1"/>
    </xf>
    <xf numFmtId="0" fontId="9" fillId="2" borderId="9" xfId="0" applyNumberFormat="1" applyFont="1" applyFill="1" applyBorder="1" applyAlignment="1">
      <alignment horizontal="center" vertical="center" wrapText="1"/>
    </xf>
    <xf numFmtId="0" fontId="9" fillId="9" borderId="1" xfId="0" applyNumberFormat="1" applyFont="1" applyFill="1" applyBorder="1" applyAlignment="1" applyProtection="1">
      <alignment horizontal="center" vertical="center" wrapText="1"/>
    </xf>
    <xf numFmtId="0" fontId="17" fillId="0" borderId="1" xfId="49" applyNumberFormat="1" applyFont="1" applyFill="1" applyBorder="1" applyAlignment="1" applyProtection="1">
      <alignment horizontal="center" vertical="center" wrapText="1"/>
    </xf>
    <xf numFmtId="0" fontId="17" fillId="0" borderId="12" xfId="0" applyFont="1" applyBorder="1" applyAlignment="1">
      <alignment vertical="center" wrapText="1"/>
    </xf>
    <xf numFmtId="0" fontId="20" fillId="7" borderId="1" xfId="0" applyNumberFormat="1" applyFont="1" applyFill="1" applyBorder="1" applyAlignment="1" applyProtection="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需求汇总表（1-4）" xfId="49"/>
    <cellStyle name="常规 2 2 3" xfId="50"/>
  </cellStyles>
  <tableStyles count="0" defaultTableStyle="TableStyleMedium2"/>
  <colors>
    <mruColors>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3"/>
  <sheetViews>
    <sheetView tabSelected="1" topLeftCell="B1" workbookViewId="0">
      <pane ySplit="5" topLeftCell="A307" activePane="bottomLeft" state="frozen"/>
      <selection/>
      <selection pane="bottomLeft" activeCell="B314" sqref="B314"/>
    </sheetView>
  </sheetViews>
  <sheetFormatPr defaultColWidth="9" defaultRowHeight="13.5"/>
  <cols>
    <col min="1" max="1" width="4.675" style="72" customWidth="1"/>
    <col min="2" max="2" width="10" style="72" customWidth="1"/>
    <col min="3" max="3" width="6.16666666666667" style="72" customWidth="1"/>
    <col min="4" max="4" width="8.36666666666667" style="72" customWidth="1"/>
    <col min="5" max="5" width="6.16666666666667" style="72" customWidth="1"/>
    <col min="6" max="6" width="6.175" style="72" customWidth="1"/>
    <col min="7" max="7" width="5.43333333333333" style="72" customWidth="1"/>
    <col min="8" max="8" width="8.575" style="72" customWidth="1"/>
    <col min="9" max="9" width="38.5" style="72" customWidth="1"/>
    <col min="10" max="10" width="9.55833333333333" style="72" customWidth="1"/>
    <col min="11" max="11" width="8.96666666666667" style="72" customWidth="1"/>
    <col min="12" max="12" width="9.11666666666667" style="72" customWidth="1"/>
    <col min="13" max="13" width="8.23333333333333" style="72" customWidth="1"/>
    <col min="14" max="14" width="8" style="72" customWidth="1"/>
    <col min="15" max="15" width="5.44166666666667" style="72" customWidth="1"/>
    <col min="16" max="16" width="5.73333333333333" style="72" customWidth="1"/>
    <col min="17" max="17" width="13.475" style="72" customWidth="1"/>
    <col min="18" max="18" width="14.45" style="72" customWidth="1"/>
    <col min="19" max="19" width="6.75833333333333" style="72" customWidth="1"/>
    <col min="20" max="16383" width="9" style="72"/>
    <col min="16384" max="16384" width="14.125" style="72"/>
  </cols>
  <sheetData>
    <row r="1" s="72" customFormat="1" ht="17.25" customHeight="1" spans="1:19">
      <c r="A1" s="11"/>
      <c r="B1" s="11"/>
      <c r="C1" s="11"/>
      <c r="D1" s="11"/>
      <c r="E1" s="11"/>
      <c r="F1" s="11"/>
      <c r="G1" s="11"/>
      <c r="H1" s="11"/>
      <c r="I1" s="11"/>
      <c r="J1" s="11"/>
      <c r="K1" s="11"/>
      <c r="L1" s="11"/>
      <c r="M1" s="11"/>
      <c r="N1" s="11"/>
      <c r="O1" s="11"/>
      <c r="P1" s="11"/>
      <c r="Q1" s="11"/>
      <c r="R1" s="11"/>
      <c r="S1" s="11"/>
    </row>
    <row r="2" s="73" customFormat="1" ht="35" customHeight="1" spans="1:19">
      <c r="A2" s="12" t="s">
        <v>0</v>
      </c>
      <c r="B2" s="12"/>
      <c r="C2" s="12"/>
      <c r="D2" s="12"/>
      <c r="E2" s="12"/>
      <c r="F2" s="12"/>
      <c r="G2" s="12"/>
      <c r="H2" s="12"/>
      <c r="I2" s="12"/>
      <c r="J2" s="12"/>
      <c r="K2" s="12"/>
      <c r="L2" s="12"/>
      <c r="M2" s="12"/>
      <c r="N2" s="12"/>
      <c r="O2" s="12"/>
      <c r="P2" s="12"/>
      <c r="Q2" s="12"/>
      <c r="R2" s="12"/>
      <c r="S2" s="12"/>
    </row>
    <row r="3" s="3" customFormat="1" ht="33" customHeight="1" spans="1:19">
      <c r="A3" s="13" t="s">
        <v>1</v>
      </c>
      <c r="B3" s="13" t="s">
        <v>2</v>
      </c>
      <c r="C3" s="14" t="s">
        <v>3</v>
      </c>
      <c r="D3" s="15"/>
      <c r="E3" s="16"/>
      <c r="F3" s="13" t="s">
        <v>4</v>
      </c>
      <c r="G3" s="13" t="s">
        <v>5</v>
      </c>
      <c r="H3" s="13" t="s">
        <v>6</v>
      </c>
      <c r="I3" s="13" t="s">
        <v>7</v>
      </c>
      <c r="J3" s="35" t="s">
        <v>8</v>
      </c>
      <c r="K3" s="35"/>
      <c r="L3" s="35"/>
      <c r="M3" s="35"/>
      <c r="N3" s="13" t="s">
        <v>9</v>
      </c>
      <c r="O3" s="13" t="s">
        <v>10</v>
      </c>
      <c r="P3" s="13"/>
      <c r="Q3" s="36" t="s">
        <v>11</v>
      </c>
      <c r="R3" s="36" t="s">
        <v>12</v>
      </c>
      <c r="S3" s="13" t="s">
        <v>13</v>
      </c>
    </row>
    <row r="4" s="3" customFormat="1" ht="22.5" customHeight="1" spans="1:19">
      <c r="A4" s="13"/>
      <c r="B4" s="13"/>
      <c r="C4" s="17"/>
      <c r="D4" s="18"/>
      <c r="E4" s="19"/>
      <c r="F4" s="13"/>
      <c r="G4" s="13"/>
      <c r="H4" s="13"/>
      <c r="I4" s="13"/>
      <c r="J4" s="13" t="s">
        <v>14</v>
      </c>
      <c r="K4" s="13" t="s">
        <v>15</v>
      </c>
      <c r="L4" s="13"/>
      <c r="M4" s="13"/>
      <c r="N4" s="13"/>
      <c r="O4" s="13" t="s">
        <v>16</v>
      </c>
      <c r="P4" s="36" t="s">
        <v>17</v>
      </c>
      <c r="Q4" s="42"/>
      <c r="R4" s="42"/>
      <c r="S4" s="13"/>
    </row>
    <row r="5" s="3" customFormat="1" ht="30" customHeight="1" spans="1:19">
      <c r="A5" s="13"/>
      <c r="B5" s="13"/>
      <c r="C5" s="13" t="s">
        <v>18</v>
      </c>
      <c r="D5" s="13" t="s">
        <v>19</v>
      </c>
      <c r="E5" s="13" t="s">
        <v>20</v>
      </c>
      <c r="F5" s="13"/>
      <c r="G5" s="13"/>
      <c r="H5" s="13"/>
      <c r="I5" s="13"/>
      <c r="J5" s="13"/>
      <c r="K5" s="13" t="s">
        <v>21</v>
      </c>
      <c r="L5" s="13" t="s">
        <v>22</v>
      </c>
      <c r="M5" s="13" t="s">
        <v>23</v>
      </c>
      <c r="N5" s="13"/>
      <c r="O5" s="13"/>
      <c r="P5" s="37"/>
      <c r="Q5" s="37"/>
      <c r="R5" s="37"/>
      <c r="S5" s="13"/>
    </row>
    <row r="6" s="4" customFormat="1" ht="39" customHeight="1" spans="1:16384">
      <c r="A6" s="13"/>
      <c r="B6" s="20" t="s">
        <v>24</v>
      </c>
      <c r="C6" s="20"/>
      <c r="D6" s="20"/>
      <c r="E6" s="20"/>
      <c r="F6" s="20" t="s">
        <v>25</v>
      </c>
      <c r="G6" s="20" t="s">
        <v>25</v>
      </c>
      <c r="H6" s="20" t="s">
        <v>25</v>
      </c>
      <c r="I6" s="38" t="s">
        <v>25</v>
      </c>
      <c r="J6" s="20">
        <f>SUBTOTAL(9,J7,J13,J155,J193,J217,J227,J239,J250,J310,J318,J334)</f>
        <v>8510.5613184</v>
      </c>
      <c r="K6" s="20">
        <f>SUBTOTAL(9,K7,K13,K155,K193,K217,K227,K239,K250,K310,K318,K334)</f>
        <v>7432.926085</v>
      </c>
      <c r="L6" s="20">
        <f>SUBTOTAL(9,L7,L13,L155,L193,L217,L227,L239,L250,L310,L318,L334)</f>
        <v>695.203961</v>
      </c>
      <c r="M6" s="20">
        <f>SUBTOTAL(9,M7,M13,M155,M193,M217,M227,M239,M250,M310,M318,M334)</f>
        <v>382.4312724</v>
      </c>
      <c r="N6" s="20" t="s">
        <v>25</v>
      </c>
      <c r="O6" s="20" t="s">
        <v>25</v>
      </c>
      <c r="P6" s="20" t="s">
        <v>25</v>
      </c>
      <c r="Q6" s="38"/>
      <c r="R6" s="38"/>
      <c r="S6" s="20" t="s">
        <v>25</v>
      </c>
      <c r="XFD6" s="4">
        <f>SUM(A6:XFC6)</f>
        <v>17021.1226368</v>
      </c>
    </row>
    <row r="7" s="4" customFormat="1" ht="59" customHeight="1" spans="1:19">
      <c r="A7" s="13">
        <v>1</v>
      </c>
      <c r="B7" s="21" t="s">
        <v>26</v>
      </c>
      <c r="C7" s="21"/>
      <c r="D7" s="21"/>
      <c r="E7" s="21"/>
      <c r="F7" s="22" t="s">
        <v>25</v>
      </c>
      <c r="G7" s="22" t="s">
        <v>25</v>
      </c>
      <c r="H7" s="22" t="s">
        <v>25</v>
      </c>
      <c r="I7" s="39"/>
      <c r="J7" s="22">
        <v>0</v>
      </c>
      <c r="K7" s="22">
        <v>0</v>
      </c>
      <c r="L7" s="22">
        <v>0</v>
      </c>
      <c r="M7" s="22">
        <v>0</v>
      </c>
      <c r="N7" s="22" t="s">
        <v>27</v>
      </c>
      <c r="O7" s="22">
        <v>0</v>
      </c>
      <c r="P7" s="22">
        <v>0</v>
      </c>
      <c r="Q7" s="39"/>
      <c r="R7" s="39"/>
      <c r="S7" s="22"/>
    </row>
    <row r="8" s="4" customFormat="1" ht="39" customHeight="1" spans="1:19">
      <c r="A8" s="13">
        <v>2</v>
      </c>
      <c r="B8" s="74" t="s">
        <v>28</v>
      </c>
      <c r="C8" s="74"/>
      <c r="D8" s="74"/>
      <c r="E8" s="74"/>
      <c r="F8" s="75" t="s">
        <v>29</v>
      </c>
      <c r="G8" s="76" t="s">
        <v>30</v>
      </c>
      <c r="H8" s="75">
        <v>0</v>
      </c>
      <c r="I8" s="76"/>
      <c r="J8" s="75">
        <v>0</v>
      </c>
      <c r="K8" s="75">
        <v>0</v>
      </c>
      <c r="L8" s="75">
        <v>0</v>
      </c>
      <c r="M8" s="75">
        <v>0</v>
      </c>
      <c r="N8" s="75" t="s">
        <v>27</v>
      </c>
      <c r="O8" s="75">
        <v>0</v>
      </c>
      <c r="P8" s="75">
        <v>0</v>
      </c>
      <c r="Q8" s="76"/>
      <c r="R8" s="76"/>
      <c r="S8" s="77"/>
    </row>
    <row r="9" s="4" customFormat="1" ht="43.9" customHeight="1" spans="1:19">
      <c r="A9" s="13">
        <v>3</v>
      </c>
      <c r="B9" s="74" t="s">
        <v>31</v>
      </c>
      <c r="C9" s="74"/>
      <c r="D9" s="74"/>
      <c r="E9" s="74"/>
      <c r="F9" s="75" t="s">
        <v>29</v>
      </c>
      <c r="G9" s="75" t="s">
        <v>30</v>
      </c>
      <c r="H9" s="75">
        <v>0</v>
      </c>
      <c r="I9" s="76"/>
      <c r="J9" s="75">
        <v>0</v>
      </c>
      <c r="K9" s="75">
        <v>0</v>
      </c>
      <c r="L9" s="75">
        <v>0</v>
      </c>
      <c r="M9" s="75">
        <v>0</v>
      </c>
      <c r="N9" s="75" t="s">
        <v>27</v>
      </c>
      <c r="O9" s="75">
        <v>0</v>
      </c>
      <c r="P9" s="75">
        <v>0</v>
      </c>
      <c r="Q9" s="76"/>
      <c r="R9" s="76"/>
      <c r="S9" s="77"/>
    </row>
    <row r="10" s="4" customFormat="1" ht="43.9" customHeight="1" spans="1:19">
      <c r="A10" s="13">
        <v>4</v>
      </c>
      <c r="B10" s="51" t="s">
        <v>32</v>
      </c>
      <c r="C10" s="51" t="s">
        <v>25</v>
      </c>
      <c r="D10" s="51"/>
      <c r="E10" s="51"/>
      <c r="F10" s="34" t="s">
        <v>29</v>
      </c>
      <c r="G10" s="34" t="s">
        <v>30</v>
      </c>
      <c r="H10" s="34">
        <v>0</v>
      </c>
      <c r="I10" s="34"/>
      <c r="J10" s="34">
        <v>0</v>
      </c>
      <c r="K10" s="34">
        <v>0</v>
      </c>
      <c r="L10" s="34">
        <v>0</v>
      </c>
      <c r="M10" s="34">
        <v>0</v>
      </c>
      <c r="N10" s="13" t="s">
        <v>27</v>
      </c>
      <c r="O10" s="34">
        <v>0</v>
      </c>
      <c r="P10" s="34">
        <v>0</v>
      </c>
      <c r="Q10" s="34"/>
      <c r="R10" s="34"/>
      <c r="S10" s="65"/>
    </row>
    <row r="11" s="4" customFormat="1" ht="43.9" customHeight="1" spans="1:19">
      <c r="A11" s="13">
        <v>5</v>
      </c>
      <c r="B11" s="51" t="s">
        <v>33</v>
      </c>
      <c r="C11" s="51" t="s">
        <v>25</v>
      </c>
      <c r="D11" s="51"/>
      <c r="E11" s="51"/>
      <c r="F11" s="34" t="s">
        <v>29</v>
      </c>
      <c r="G11" s="34" t="s">
        <v>34</v>
      </c>
      <c r="H11" s="34">
        <v>0</v>
      </c>
      <c r="I11" s="34"/>
      <c r="J11" s="34">
        <v>0</v>
      </c>
      <c r="K11" s="34">
        <v>0</v>
      </c>
      <c r="L11" s="34">
        <v>0</v>
      </c>
      <c r="M11" s="34">
        <v>0</v>
      </c>
      <c r="N11" s="13" t="s">
        <v>27</v>
      </c>
      <c r="O11" s="34">
        <v>0</v>
      </c>
      <c r="P11" s="34">
        <v>0</v>
      </c>
      <c r="Q11" s="34"/>
      <c r="R11" s="34"/>
      <c r="S11" s="65"/>
    </row>
    <row r="12" s="4" customFormat="1" ht="35" customHeight="1" spans="1:19">
      <c r="A12" s="13">
        <v>6</v>
      </c>
      <c r="B12" s="74" t="s">
        <v>35</v>
      </c>
      <c r="C12" s="74"/>
      <c r="D12" s="74"/>
      <c r="E12" s="74"/>
      <c r="F12" s="75" t="s">
        <v>29</v>
      </c>
      <c r="G12" s="75" t="s">
        <v>30</v>
      </c>
      <c r="H12" s="75">
        <v>0</v>
      </c>
      <c r="I12" s="76"/>
      <c r="J12" s="75">
        <v>0</v>
      </c>
      <c r="K12" s="75">
        <v>0</v>
      </c>
      <c r="L12" s="75">
        <v>0</v>
      </c>
      <c r="M12" s="75">
        <v>0</v>
      </c>
      <c r="N12" s="75" t="s">
        <v>27</v>
      </c>
      <c r="O12" s="75">
        <v>0</v>
      </c>
      <c r="P12" s="75">
        <v>0</v>
      </c>
      <c r="Q12" s="76"/>
      <c r="R12" s="76"/>
      <c r="S12" s="77"/>
    </row>
    <row r="13" s="4" customFormat="1" ht="49.9" customHeight="1" spans="1:19">
      <c r="A13" s="13">
        <v>7</v>
      </c>
      <c r="B13" s="21" t="s">
        <v>36</v>
      </c>
      <c r="C13" s="21"/>
      <c r="D13" s="21"/>
      <c r="E13" s="21"/>
      <c r="F13" s="22" t="s">
        <v>25</v>
      </c>
      <c r="G13" s="22" t="s">
        <v>25</v>
      </c>
      <c r="H13" s="22" t="s">
        <v>25</v>
      </c>
      <c r="I13" s="39"/>
      <c r="J13" s="22">
        <f>SUM(J14,J53,J100,J120,J129,J151)</f>
        <v>1114.897</v>
      </c>
      <c r="K13" s="22">
        <f>SUM(K14,K53,K100,K120,K129,K151)</f>
        <v>717.5885</v>
      </c>
      <c r="L13" s="22">
        <f>SUM(L14,L53,L100,L120,L129,L151)</f>
        <v>182.3085</v>
      </c>
      <c r="M13" s="22">
        <f>SUM(M14,M53,M100,M120,M129,M151)</f>
        <v>215</v>
      </c>
      <c r="N13" s="22" t="s">
        <v>27</v>
      </c>
      <c r="O13" s="22">
        <f>SUM(O14,O53,O100,O120,O129,O151)</f>
        <v>3862</v>
      </c>
      <c r="P13" s="22">
        <f>SUM(P14,P53,P100,P120,P129,P151)</f>
        <v>13134</v>
      </c>
      <c r="Q13" s="39"/>
      <c r="R13" s="39"/>
      <c r="S13" s="39" t="s">
        <v>37</v>
      </c>
    </row>
    <row r="14" s="4" customFormat="1" ht="49.9" customHeight="1" spans="1:19">
      <c r="A14" s="13">
        <v>8</v>
      </c>
      <c r="B14" s="74" t="s">
        <v>38</v>
      </c>
      <c r="C14" s="74"/>
      <c r="D14" s="74"/>
      <c r="E14" s="74"/>
      <c r="F14" s="74" t="s">
        <v>29</v>
      </c>
      <c r="G14" s="76" t="s">
        <v>39</v>
      </c>
      <c r="H14" s="75" t="s">
        <v>25</v>
      </c>
      <c r="I14" s="75" t="s">
        <v>40</v>
      </c>
      <c r="J14" s="75">
        <f>SUM(J15,J28,J51,J52)</f>
        <v>91.4115</v>
      </c>
      <c r="K14" s="75">
        <f>SUM(K15,K28,K51,K52)</f>
        <v>13.78</v>
      </c>
      <c r="L14" s="75">
        <f>SUM(L15,L28,L51,L52)</f>
        <v>77.6315</v>
      </c>
      <c r="M14" s="75">
        <f>SUM(M15,M28,M51,M52)</f>
        <v>0</v>
      </c>
      <c r="N14" s="76" t="s">
        <v>27</v>
      </c>
      <c r="O14" s="75">
        <f>SUM(O15,O28,O51,O52)</f>
        <v>12</v>
      </c>
      <c r="P14" s="75">
        <f>SUM(P15,P28,P51,P52)</f>
        <v>407</v>
      </c>
      <c r="Q14" s="76"/>
      <c r="R14" s="76"/>
      <c r="S14" s="76" t="s">
        <v>37</v>
      </c>
    </row>
    <row r="15" s="4" customFormat="1" ht="49.9" customHeight="1" spans="1:19">
      <c r="A15" s="13">
        <v>9</v>
      </c>
      <c r="B15" s="28" t="s">
        <v>41</v>
      </c>
      <c r="C15" s="28"/>
      <c r="D15" s="28"/>
      <c r="E15" s="28"/>
      <c r="F15" s="28" t="s">
        <v>29</v>
      </c>
      <c r="G15" s="28" t="s">
        <v>39</v>
      </c>
      <c r="H15" s="28" t="s">
        <v>25</v>
      </c>
      <c r="I15" s="28" t="s">
        <v>42</v>
      </c>
      <c r="J15" s="28">
        <f>SUM(J16,J20,J25)</f>
        <v>58.9815</v>
      </c>
      <c r="K15" s="28">
        <f>SUM(K16,K20,K25)</f>
        <v>0</v>
      </c>
      <c r="L15" s="28">
        <f>SUM(L16,L20,L25)</f>
        <v>58.9815</v>
      </c>
      <c r="M15" s="28">
        <f>SUM(M16,M20,M25)</f>
        <v>0</v>
      </c>
      <c r="N15" s="28" t="s">
        <v>27</v>
      </c>
      <c r="O15" s="28">
        <f>SUM(O16,O20,O25)</f>
        <v>0</v>
      </c>
      <c r="P15" s="28">
        <f>SUM(P16,P20,P25)</f>
        <v>271</v>
      </c>
      <c r="Q15" s="28"/>
      <c r="R15" s="41"/>
      <c r="S15" s="41" t="s">
        <v>37</v>
      </c>
    </row>
    <row r="16" s="4" customFormat="1" ht="49.9" customHeight="1" spans="1:19">
      <c r="A16" s="13">
        <v>10</v>
      </c>
      <c r="B16" s="29" t="s">
        <v>43</v>
      </c>
      <c r="C16" s="29" t="s">
        <v>25</v>
      </c>
      <c r="D16" s="29"/>
      <c r="E16" s="29"/>
      <c r="F16" s="29" t="s">
        <v>29</v>
      </c>
      <c r="G16" s="29" t="s">
        <v>39</v>
      </c>
      <c r="H16" s="29">
        <f>SUM(H17:H19)</f>
        <v>541.2</v>
      </c>
      <c r="I16" s="29" t="s">
        <v>44</v>
      </c>
      <c r="J16" s="29">
        <f>SUM(J17:J19)</f>
        <v>27.06</v>
      </c>
      <c r="K16" s="29">
        <f>SUM(K17:K19)</f>
        <v>0</v>
      </c>
      <c r="L16" s="29">
        <f>SUM(L17:L19)</f>
        <v>27.06</v>
      </c>
      <c r="M16" s="29">
        <f>SUM(M17:M19)</f>
        <v>0</v>
      </c>
      <c r="N16" s="29" t="s">
        <v>27</v>
      </c>
      <c r="O16" s="29">
        <f>SUM(N17:N19)</f>
        <v>0</v>
      </c>
      <c r="P16" s="29">
        <f>SUM(O17:O19)</f>
        <v>139</v>
      </c>
      <c r="Q16" s="29" t="s">
        <v>45</v>
      </c>
      <c r="R16" s="29" t="s">
        <v>46</v>
      </c>
      <c r="S16" s="45" t="s">
        <v>37</v>
      </c>
    </row>
    <row r="17" s="4" customFormat="1" ht="76" customHeight="1" spans="1:19">
      <c r="A17" s="13">
        <v>11</v>
      </c>
      <c r="B17" s="61"/>
      <c r="C17" s="61" t="s">
        <v>47</v>
      </c>
      <c r="D17" s="61" t="s">
        <v>48</v>
      </c>
      <c r="E17" s="61"/>
      <c r="F17" s="61" t="s">
        <v>29</v>
      </c>
      <c r="G17" s="61" t="s">
        <v>39</v>
      </c>
      <c r="H17" s="61">
        <v>192.1</v>
      </c>
      <c r="I17" s="61" t="s">
        <v>49</v>
      </c>
      <c r="J17" s="61">
        <v>9.605</v>
      </c>
      <c r="K17" s="61">
        <v>0</v>
      </c>
      <c r="L17" s="61">
        <v>9.605</v>
      </c>
      <c r="M17" s="61">
        <v>0</v>
      </c>
      <c r="N17" s="61" t="s">
        <v>27</v>
      </c>
      <c r="O17" s="61">
        <v>45</v>
      </c>
      <c r="P17" s="61">
        <v>166</v>
      </c>
      <c r="Q17" s="61" t="s">
        <v>50</v>
      </c>
      <c r="R17" s="61" t="s">
        <v>51</v>
      </c>
      <c r="S17" s="61" t="s">
        <v>37</v>
      </c>
    </row>
    <row r="18" s="4" customFormat="1" ht="84" customHeight="1" spans="1:19">
      <c r="A18" s="13">
        <v>12</v>
      </c>
      <c r="B18" s="61"/>
      <c r="C18" s="61" t="s">
        <v>47</v>
      </c>
      <c r="D18" s="61" t="s">
        <v>52</v>
      </c>
      <c r="E18" s="61"/>
      <c r="F18" s="61" t="s">
        <v>29</v>
      </c>
      <c r="G18" s="61" t="s">
        <v>39</v>
      </c>
      <c r="H18" s="61">
        <v>147.3</v>
      </c>
      <c r="I18" s="61" t="s">
        <v>53</v>
      </c>
      <c r="J18" s="61">
        <v>7.365</v>
      </c>
      <c r="K18" s="61">
        <v>0</v>
      </c>
      <c r="L18" s="61">
        <v>7.365</v>
      </c>
      <c r="M18" s="61">
        <v>0</v>
      </c>
      <c r="N18" s="61" t="s">
        <v>27</v>
      </c>
      <c r="O18" s="61">
        <v>43</v>
      </c>
      <c r="P18" s="61">
        <v>141</v>
      </c>
      <c r="Q18" s="61" t="s">
        <v>50</v>
      </c>
      <c r="R18" s="61" t="s">
        <v>54</v>
      </c>
      <c r="S18" s="61" t="s">
        <v>37</v>
      </c>
    </row>
    <row r="19" s="4" customFormat="1" ht="75" customHeight="1" spans="1:19">
      <c r="A19" s="13">
        <v>13</v>
      </c>
      <c r="B19" s="61"/>
      <c r="C19" s="61" t="s">
        <v>47</v>
      </c>
      <c r="D19" s="61" t="s">
        <v>55</v>
      </c>
      <c r="E19" s="61"/>
      <c r="F19" s="61" t="s">
        <v>29</v>
      </c>
      <c r="G19" s="61" t="s">
        <v>39</v>
      </c>
      <c r="H19" s="61">
        <v>201.8</v>
      </c>
      <c r="I19" s="61" t="s">
        <v>56</v>
      </c>
      <c r="J19" s="61">
        <v>10.09</v>
      </c>
      <c r="K19" s="61">
        <v>0</v>
      </c>
      <c r="L19" s="61">
        <v>10.09</v>
      </c>
      <c r="M19" s="61">
        <v>0</v>
      </c>
      <c r="N19" s="61" t="s">
        <v>27</v>
      </c>
      <c r="O19" s="61">
        <v>51</v>
      </c>
      <c r="P19" s="61">
        <v>188</v>
      </c>
      <c r="Q19" s="61" t="s">
        <v>50</v>
      </c>
      <c r="R19" s="61" t="s">
        <v>57</v>
      </c>
      <c r="S19" s="61" t="s">
        <v>37</v>
      </c>
    </row>
    <row r="20" s="4" customFormat="1" ht="67" customHeight="1" spans="1:19">
      <c r="A20" s="13">
        <v>14</v>
      </c>
      <c r="B20" s="29" t="s">
        <v>58</v>
      </c>
      <c r="C20" s="29" t="s">
        <v>25</v>
      </c>
      <c r="D20" s="29"/>
      <c r="E20" s="29"/>
      <c r="F20" s="29" t="s">
        <v>29</v>
      </c>
      <c r="G20" s="29" t="s">
        <v>39</v>
      </c>
      <c r="H20" s="29">
        <f>SUM(H21:H24)</f>
        <v>751.55</v>
      </c>
      <c r="I20" s="29" t="s">
        <v>59</v>
      </c>
      <c r="J20" s="29">
        <f>SUM(J21:J24)</f>
        <v>22.5465</v>
      </c>
      <c r="K20" s="29">
        <f>SUM(K21:K24)</f>
        <v>0</v>
      </c>
      <c r="L20" s="29">
        <f>SUM(L21:L24)</f>
        <v>22.5465</v>
      </c>
      <c r="M20" s="29">
        <f>SUM(M21:M24)</f>
        <v>0</v>
      </c>
      <c r="N20" s="29" t="s">
        <v>27</v>
      </c>
      <c r="O20" s="29">
        <f>SUM(N21:N24)</f>
        <v>0</v>
      </c>
      <c r="P20" s="29">
        <f>SUM(O21:O24)</f>
        <v>132</v>
      </c>
      <c r="Q20" s="29" t="s">
        <v>45</v>
      </c>
      <c r="R20" s="29" t="s">
        <v>60</v>
      </c>
      <c r="S20" s="45" t="s">
        <v>37</v>
      </c>
    </row>
    <row r="21" s="4" customFormat="1" ht="87" customHeight="1" spans="1:19">
      <c r="A21" s="13">
        <v>15</v>
      </c>
      <c r="B21" s="61"/>
      <c r="C21" s="61" t="s">
        <v>47</v>
      </c>
      <c r="D21" s="61" t="s">
        <v>48</v>
      </c>
      <c r="E21" s="61"/>
      <c r="F21" s="61" t="s">
        <v>29</v>
      </c>
      <c r="G21" s="61" t="s">
        <v>39</v>
      </c>
      <c r="H21" s="61">
        <v>274.1</v>
      </c>
      <c r="I21" s="61" t="s">
        <v>61</v>
      </c>
      <c r="J21" s="61">
        <f>K21+L21+M21</f>
        <v>8.223</v>
      </c>
      <c r="K21" s="61">
        <v>0</v>
      </c>
      <c r="L21" s="61">
        <v>8.223</v>
      </c>
      <c r="M21" s="61">
        <v>0</v>
      </c>
      <c r="N21" s="61" t="s">
        <v>27</v>
      </c>
      <c r="O21" s="61">
        <v>46</v>
      </c>
      <c r="P21" s="61">
        <v>169</v>
      </c>
      <c r="Q21" s="61" t="s">
        <v>45</v>
      </c>
      <c r="R21" s="61" t="s">
        <v>62</v>
      </c>
      <c r="S21" s="61" t="s">
        <v>37</v>
      </c>
    </row>
    <row r="22" s="4" customFormat="1" ht="67" customHeight="1" spans="1:19">
      <c r="A22" s="13">
        <v>16</v>
      </c>
      <c r="B22" s="61"/>
      <c r="C22" s="61" t="s">
        <v>47</v>
      </c>
      <c r="D22" s="61" t="s">
        <v>63</v>
      </c>
      <c r="E22" s="61"/>
      <c r="F22" s="61" t="s">
        <v>29</v>
      </c>
      <c r="G22" s="61" t="s">
        <v>39</v>
      </c>
      <c r="H22" s="61">
        <v>143.9</v>
      </c>
      <c r="I22" s="61" t="s">
        <v>64</v>
      </c>
      <c r="J22" s="61">
        <f>K22+L22+M22</f>
        <v>4.317</v>
      </c>
      <c r="K22" s="61">
        <v>0</v>
      </c>
      <c r="L22" s="61">
        <v>4.317</v>
      </c>
      <c r="M22" s="61">
        <v>0</v>
      </c>
      <c r="N22" s="61" t="s">
        <v>27</v>
      </c>
      <c r="O22" s="61">
        <v>21</v>
      </c>
      <c r="P22" s="61">
        <v>66</v>
      </c>
      <c r="Q22" s="61" t="s">
        <v>45</v>
      </c>
      <c r="R22" s="61" t="s">
        <v>65</v>
      </c>
      <c r="S22" s="61" t="s">
        <v>37</v>
      </c>
    </row>
    <row r="23" s="4" customFormat="1" ht="87" customHeight="1" spans="1:19">
      <c r="A23" s="13">
        <v>17</v>
      </c>
      <c r="B23" s="61"/>
      <c r="C23" s="61" t="s">
        <v>47</v>
      </c>
      <c r="D23" s="61" t="s">
        <v>52</v>
      </c>
      <c r="E23" s="61"/>
      <c r="F23" s="61" t="s">
        <v>29</v>
      </c>
      <c r="G23" s="61" t="s">
        <v>39</v>
      </c>
      <c r="H23" s="61">
        <v>109.4</v>
      </c>
      <c r="I23" s="61" t="s">
        <v>66</v>
      </c>
      <c r="J23" s="61">
        <v>3.282</v>
      </c>
      <c r="K23" s="61">
        <v>0</v>
      </c>
      <c r="L23" s="61">
        <v>3.282</v>
      </c>
      <c r="M23" s="61">
        <v>0</v>
      </c>
      <c r="N23" s="61" t="s">
        <v>27</v>
      </c>
      <c r="O23" s="61">
        <v>28</v>
      </c>
      <c r="P23" s="61">
        <v>85</v>
      </c>
      <c r="Q23" s="61" t="s">
        <v>67</v>
      </c>
      <c r="R23" s="61" t="s">
        <v>68</v>
      </c>
      <c r="S23" s="61" t="s">
        <v>37</v>
      </c>
    </row>
    <row r="24" s="4" customFormat="1" ht="67" customHeight="1" spans="1:19">
      <c r="A24" s="13">
        <v>18</v>
      </c>
      <c r="B24" s="61"/>
      <c r="C24" s="61" t="s">
        <v>47</v>
      </c>
      <c r="D24" s="61" t="s">
        <v>55</v>
      </c>
      <c r="E24" s="61"/>
      <c r="F24" s="61" t="s">
        <v>29</v>
      </c>
      <c r="G24" s="61" t="s">
        <v>39</v>
      </c>
      <c r="H24" s="61">
        <v>224.15</v>
      </c>
      <c r="I24" s="61" t="s">
        <v>69</v>
      </c>
      <c r="J24" s="61">
        <v>6.7245</v>
      </c>
      <c r="K24" s="61">
        <v>0</v>
      </c>
      <c r="L24" s="61">
        <v>6.7245</v>
      </c>
      <c r="M24" s="61">
        <v>0</v>
      </c>
      <c r="N24" s="61" t="s">
        <v>27</v>
      </c>
      <c r="O24" s="61">
        <v>37</v>
      </c>
      <c r="P24" s="61">
        <v>133</v>
      </c>
      <c r="Q24" s="61" t="s">
        <v>70</v>
      </c>
      <c r="R24" s="61" t="s">
        <v>71</v>
      </c>
      <c r="S24" s="61" t="s">
        <v>37</v>
      </c>
    </row>
    <row r="25" s="4" customFormat="1" ht="67" customHeight="1" spans="1:19">
      <c r="A25" s="13">
        <v>19</v>
      </c>
      <c r="B25" s="29" t="s">
        <v>72</v>
      </c>
      <c r="C25" s="29" t="s">
        <v>25</v>
      </c>
      <c r="D25" s="29"/>
      <c r="E25" s="29"/>
      <c r="F25" s="29" t="s">
        <v>29</v>
      </c>
      <c r="G25" s="29" t="s">
        <v>39</v>
      </c>
      <c r="H25" s="29">
        <f>SUM(H26:H27)</f>
        <v>187.5</v>
      </c>
      <c r="I25" s="29" t="s">
        <v>73</v>
      </c>
      <c r="J25" s="29">
        <f>SUM(J26:J27)</f>
        <v>9.375</v>
      </c>
      <c r="K25" s="29">
        <f>SUM(K26:K27)</f>
        <v>0</v>
      </c>
      <c r="L25" s="29">
        <f>SUM(L26:L27)</f>
        <v>9.375</v>
      </c>
      <c r="M25" s="29">
        <f>SUM(M26:M27)</f>
        <v>0</v>
      </c>
      <c r="N25" s="29" t="s">
        <v>27</v>
      </c>
      <c r="O25" s="29">
        <f>SUM(M26:M27)</f>
        <v>0</v>
      </c>
      <c r="P25" s="29">
        <f>SUM(N26:N27)</f>
        <v>0</v>
      </c>
      <c r="Q25" s="29" t="s">
        <v>45</v>
      </c>
      <c r="R25" s="29" t="s">
        <v>74</v>
      </c>
      <c r="S25" s="45" t="s">
        <v>37</v>
      </c>
    </row>
    <row r="26" s="4" customFormat="1" ht="59" customHeight="1" spans="1:19">
      <c r="A26" s="13">
        <v>20</v>
      </c>
      <c r="B26" s="61"/>
      <c r="C26" s="61" t="s">
        <v>47</v>
      </c>
      <c r="D26" s="61" t="s">
        <v>63</v>
      </c>
      <c r="E26" s="61"/>
      <c r="F26" s="61" t="s">
        <v>29</v>
      </c>
      <c r="G26" s="61" t="s">
        <v>39</v>
      </c>
      <c r="H26" s="61">
        <v>149</v>
      </c>
      <c r="I26" s="61" t="s">
        <v>75</v>
      </c>
      <c r="J26" s="61">
        <f>K26+L26+M26</f>
        <v>7.45</v>
      </c>
      <c r="K26" s="61">
        <v>0</v>
      </c>
      <c r="L26" s="61">
        <v>7.45</v>
      </c>
      <c r="M26" s="61">
        <v>0</v>
      </c>
      <c r="N26" s="61" t="s">
        <v>27</v>
      </c>
      <c r="O26" s="61">
        <v>22</v>
      </c>
      <c r="P26" s="61">
        <v>67</v>
      </c>
      <c r="Q26" s="61" t="s">
        <v>50</v>
      </c>
      <c r="R26" s="61" t="s">
        <v>76</v>
      </c>
      <c r="S26" s="61" t="s">
        <v>37</v>
      </c>
    </row>
    <row r="27" s="4" customFormat="1" ht="87" customHeight="1" spans="1:19">
      <c r="A27" s="13">
        <v>21</v>
      </c>
      <c r="B27" s="61"/>
      <c r="C27" s="61" t="s">
        <v>47</v>
      </c>
      <c r="D27" s="61" t="s">
        <v>52</v>
      </c>
      <c r="E27" s="61"/>
      <c r="F27" s="61" t="s">
        <v>29</v>
      </c>
      <c r="G27" s="61" t="s">
        <v>39</v>
      </c>
      <c r="H27" s="61">
        <v>38.5</v>
      </c>
      <c r="I27" s="61" t="s">
        <v>77</v>
      </c>
      <c r="J27" s="61">
        <v>1.925</v>
      </c>
      <c r="K27" s="61">
        <v>0</v>
      </c>
      <c r="L27" s="61">
        <v>1.925</v>
      </c>
      <c r="M27" s="61">
        <v>0</v>
      </c>
      <c r="N27" s="61" t="s">
        <v>27</v>
      </c>
      <c r="O27" s="61">
        <v>11</v>
      </c>
      <c r="P27" s="61">
        <v>40</v>
      </c>
      <c r="Q27" s="61" t="s">
        <v>50</v>
      </c>
      <c r="R27" s="61" t="s">
        <v>78</v>
      </c>
      <c r="S27" s="61" t="s">
        <v>37</v>
      </c>
    </row>
    <row r="28" s="4" customFormat="1" ht="67" customHeight="1" spans="1:19">
      <c r="A28" s="13">
        <v>22</v>
      </c>
      <c r="B28" s="28" t="s">
        <v>79</v>
      </c>
      <c r="C28" s="28"/>
      <c r="D28" s="28"/>
      <c r="E28" s="28"/>
      <c r="F28" s="28" t="s">
        <v>29</v>
      </c>
      <c r="G28" s="28" t="s">
        <v>39</v>
      </c>
      <c r="H28" s="28">
        <f>SUM(H29,H34,H39,H41,H43,H47,H48,H49,H50)</f>
        <v>324.3</v>
      </c>
      <c r="I28" s="28" t="s">
        <v>80</v>
      </c>
      <c r="J28" s="28">
        <f>SUM(J29,J34,J39,J41,J43,J47,J48,J49,J50)</f>
        <v>32.43</v>
      </c>
      <c r="K28" s="28">
        <f>SUM(K29,K34,K39,K41,K43,K47,K48,K49,K50)</f>
        <v>13.78</v>
      </c>
      <c r="L28" s="28">
        <f>SUM(L29,L34,L39,L41,L43,L47,L48,L49,L50)</f>
        <v>18.65</v>
      </c>
      <c r="M28" s="28">
        <f>SUM(M29,M34,M39,M41,M43,M47,M48,M49,M50)</f>
        <v>0</v>
      </c>
      <c r="N28" s="28" t="s">
        <v>27</v>
      </c>
      <c r="O28" s="28">
        <f>SUM(O29,O34,O39,O41,O43,O47,O48,O49,O50)</f>
        <v>12</v>
      </c>
      <c r="P28" s="28">
        <f>SUM(P29,P34,P39,P41,P43,P47,P48,P49,P50)</f>
        <v>136</v>
      </c>
      <c r="Q28" s="41"/>
      <c r="R28" s="41"/>
      <c r="S28" s="28" t="s">
        <v>37</v>
      </c>
    </row>
    <row r="29" s="4" customFormat="1" ht="67" customHeight="1" spans="1:19">
      <c r="A29" s="13">
        <v>23</v>
      </c>
      <c r="B29" s="29" t="s">
        <v>81</v>
      </c>
      <c r="C29" s="29" t="s">
        <v>25</v>
      </c>
      <c r="D29" s="29"/>
      <c r="E29" s="29"/>
      <c r="F29" s="29" t="s">
        <v>29</v>
      </c>
      <c r="G29" s="29" t="s">
        <v>39</v>
      </c>
      <c r="H29" s="29">
        <f>SUM(H30:H33)</f>
        <v>44.3</v>
      </c>
      <c r="I29" s="29" t="s">
        <v>82</v>
      </c>
      <c r="J29" s="29">
        <f>SUM(J30:J33)</f>
        <v>4.43</v>
      </c>
      <c r="K29" s="29">
        <f>SUM(K30:K33)</f>
        <v>4.43</v>
      </c>
      <c r="L29" s="29">
        <f>SUM(L30:L33)</f>
        <v>0</v>
      </c>
      <c r="M29" s="29">
        <f>SUM(M30:M33)</f>
        <v>0</v>
      </c>
      <c r="N29" s="29" t="s">
        <v>27</v>
      </c>
      <c r="O29" s="29">
        <f>SUM(N30:N33)</f>
        <v>0</v>
      </c>
      <c r="P29" s="29">
        <f>SUM(O30:O33)</f>
        <v>33</v>
      </c>
      <c r="Q29" s="29" t="s">
        <v>45</v>
      </c>
      <c r="R29" s="29" t="s">
        <v>83</v>
      </c>
      <c r="S29" s="45" t="s">
        <v>37</v>
      </c>
    </row>
    <row r="30" s="4" customFormat="1" ht="67" customHeight="1" spans="1:19">
      <c r="A30" s="13">
        <v>24</v>
      </c>
      <c r="B30" s="61"/>
      <c r="C30" s="61" t="s">
        <v>47</v>
      </c>
      <c r="D30" s="61" t="s">
        <v>63</v>
      </c>
      <c r="E30" s="61"/>
      <c r="F30" s="61" t="s">
        <v>29</v>
      </c>
      <c r="G30" s="61" t="s">
        <v>39</v>
      </c>
      <c r="H30" s="61">
        <v>5</v>
      </c>
      <c r="I30" s="61" t="s">
        <v>84</v>
      </c>
      <c r="J30" s="61">
        <v>0.5</v>
      </c>
      <c r="K30" s="61">
        <v>0.5</v>
      </c>
      <c r="L30" s="61">
        <v>0</v>
      </c>
      <c r="M30" s="61">
        <v>0</v>
      </c>
      <c r="N30" s="61" t="s">
        <v>27</v>
      </c>
      <c r="O30" s="61">
        <v>1</v>
      </c>
      <c r="P30" s="61">
        <v>2</v>
      </c>
      <c r="Q30" s="61" t="s">
        <v>45</v>
      </c>
      <c r="R30" s="61" t="s">
        <v>85</v>
      </c>
      <c r="S30" s="61" t="s">
        <v>37</v>
      </c>
    </row>
    <row r="31" s="4" customFormat="1" ht="87" customHeight="1" spans="1:19">
      <c r="A31" s="13">
        <v>25</v>
      </c>
      <c r="B31" s="61"/>
      <c r="C31" s="61" t="s">
        <v>47</v>
      </c>
      <c r="D31" s="61" t="s">
        <v>48</v>
      </c>
      <c r="E31" s="61"/>
      <c r="F31" s="61" t="s">
        <v>29</v>
      </c>
      <c r="G31" s="61" t="s">
        <v>39</v>
      </c>
      <c r="H31" s="61">
        <v>22.3</v>
      </c>
      <c r="I31" s="61" t="s">
        <v>86</v>
      </c>
      <c r="J31" s="61">
        <f>K31+L31+M31</f>
        <v>2.23</v>
      </c>
      <c r="K31" s="61">
        <v>2.23</v>
      </c>
      <c r="L31" s="61">
        <v>0</v>
      </c>
      <c r="M31" s="61">
        <v>0</v>
      </c>
      <c r="N31" s="61" t="s">
        <v>27</v>
      </c>
      <c r="O31" s="61">
        <v>25</v>
      </c>
      <c r="P31" s="61">
        <v>76</v>
      </c>
      <c r="Q31" s="61" t="s">
        <v>45</v>
      </c>
      <c r="R31" s="61" t="s">
        <v>87</v>
      </c>
      <c r="S31" s="61" t="s">
        <v>37</v>
      </c>
    </row>
    <row r="32" s="4" customFormat="1" ht="78" customHeight="1" spans="1:19">
      <c r="A32" s="13">
        <v>26</v>
      </c>
      <c r="B32" s="61"/>
      <c r="C32" s="61" t="s">
        <v>47</v>
      </c>
      <c r="D32" s="61" t="s">
        <v>52</v>
      </c>
      <c r="E32" s="61"/>
      <c r="F32" s="61" t="s">
        <v>29</v>
      </c>
      <c r="G32" s="61" t="s">
        <v>39</v>
      </c>
      <c r="H32" s="61">
        <v>13</v>
      </c>
      <c r="I32" s="61" t="s">
        <v>88</v>
      </c>
      <c r="J32" s="61">
        <v>1.3</v>
      </c>
      <c r="K32" s="61">
        <v>1.3</v>
      </c>
      <c r="L32" s="61">
        <v>0</v>
      </c>
      <c r="M32" s="61">
        <v>0</v>
      </c>
      <c r="N32" s="61" t="s">
        <v>27</v>
      </c>
      <c r="O32" s="61">
        <v>4</v>
      </c>
      <c r="P32" s="61">
        <v>15</v>
      </c>
      <c r="Q32" s="61" t="s">
        <v>89</v>
      </c>
      <c r="R32" s="61" t="s">
        <v>90</v>
      </c>
      <c r="S32" s="61" t="s">
        <v>37</v>
      </c>
    </row>
    <row r="33" s="4" customFormat="1" ht="67" customHeight="1" spans="1:19">
      <c r="A33" s="13">
        <v>27</v>
      </c>
      <c r="B33" s="61"/>
      <c r="C33" s="61" t="s">
        <v>47</v>
      </c>
      <c r="D33" s="61" t="s">
        <v>55</v>
      </c>
      <c r="E33" s="61"/>
      <c r="F33" s="61" t="s">
        <v>29</v>
      </c>
      <c r="G33" s="61" t="s">
        <v>39</v>
      </c>
      <c r="H33" s="61">
        <v>4</v>
      </c>
      <c r="I33" s="61" t="s">
        <v>91</v>
      </c>
      <c r="J33" s="61">
        <v>0.4</v>
      </c>
      <c r="K33" s="61">
        <v>0.4</v>
      </c>
      <c r="L33" s="61">
        <v>0</v>
      </c>
      <c r="M33" s="61">
        <v>0</v>
      </c>
      <c r="N33" s="61" t="s">
        <v>27</v>
      </c>
      <c r="O33" s="61">
        <v>3</v>
      </c>
      <c r="P33" s="61">
        <v>11</v>
      </c>
      <c r="Q33" s="61" t="s">
        <v>92</v>
      </c>
      <c r="R33" s="61" t="s">
        <v>93</v>
      </c>
      <c r="S33" s="61" t="s">
        <v>37</v>
      </c>
    </row>
    <row r="34" s="4" customFormat="1" ht="67" customHeight="1" spans="1:19">
      <c r="A34" s="13">
        <v>28</v>
      </c>
      <c r="B34" s="29" t="s">
        <v>94</v>
      </c>
      <c r="C34" s="29" t="s">
        <v>25</v>
      </c>
      <c r="D34" s="29"/>
      <c r="E34" s="29"/>
      <c r="F34" s="29" t="s">
        <v>29</v>
      </c>
      <c r="G34" s="29" t="s">
        <v>39</v>
      </c>
      <c r="H34" s="29">
        <f>SUM(H35:H38)</f>
        <v>244.5</v>
      </c>
      <c r="I34" s="29" t="s">
        <v>95</v>
      </c>
      <c r="J34" s="29">
        <f>SUM(J35:J38)</f>
        <v>24.45</v>
      </c>
      <c r="K34" s="29">
        <f>SUM(K35:K38)</f>
        <v>6.8</v>
      </c>
      <c r="L34" s="29">
        <f>SUM(L35:L38)</f>
        <v>17.65</v>
      </c>
      <c r="M34" s="29">
        <f>SUM(M35:M38)</f>
        <v>0</v>
      </c>
      <c r="N34" s="29" t="s">
        <v>27</v>
      </c>
      <c r="O34" s="29">
        <f>SUM(N35:N38)</f>
        <v>0</v>
      </c>
      <c r="P34" s="29">
        <f>SUM(O35:O38)</f>
        <v>64</v>
      </c>
      <c r="Q34" s="29" t="s">
        <v>45</v>
      </c>
      <c r="R34" s="29" t="s">
        <v>83</v>
      </c>
      <c r="S34" s="45" t="s">
        <v>37</v>
      </c>
    </row>
    <row r="35" s="4" customFormat="1" ht="67" customHeight="1" spans="1:19">
      <c r="A35" s="13">
        <v>29</v>
      </c>
      <c r="B35" s="61"/>
      <c r="C35" s="61" t="s">
        <v>47</v>
      </c>
      <c r="D35" s="61" t="s">
        <v>63</v>
      </c>
      <c r="E35" s="61"/>
      <c r="F35" s="61" t="s">
        <v>29</v>
      </c>
      <c r="G35" s="61" t="s">
        <v>39</v>
      </c>
      <c r="H35" s="61">
        <v>215</v>
      </c>
      <c r="I35" s="61" t="s">
        <v>96</v>
      </c>
      <c r="J35" s="61">
        <f>K35+L35</f>
        <v>21.5</v>
      </c>
      <c r="K35" s="61">
        <v>4.05</v>
      </c>
      <c r="L35" s="61">
        <v>17.45</v>
      </c>
      <c r="M35" s="61">
        <v>0</v>
      </c>
      <c r="N35" s="61" t="s">
        <v>27</v>
      </c>
      <c r="O35" s="61">
        <v>50</v>
      </c>
      <c r="P35" s="61">
        <v>166</v>
      </c>
      <c r="Q35" s="61" t="s">
        <v>45</v>
      </c>
      <c r="R35" s="61" t="s">
        <v>97</v>
      </c>
      <c r="S35" s="61" t="s">
        <v>37</v>
      </c>
    </row>
    <row r="36" s="4" customFormat="1" ht="87" customHeight="1" spans="1:19">
      <c r="A36" s="13">
        <v>30</v>
      </c>
      <c r="B36" s="61"/>
      <c r="C36" s="61" t="s">
        <v>47</v>
      </c>
      <c r="D36" s="61" t="s">
        <v>48</v>
      </c>
      <c r="E36" s="61"/>
      <c r="F36" s="61" t="s">
        <v>29</v>
      </c>
      <c r="G36" s="61" t="s">
        <v>39</v>
      </c>
      <c r="H36" s="61">
        <v>18</v>
      </c>
      <c r="I36" s="61" t="s">
        <v>98</v>
      </c>
      <c r="J36" s="61">
        <f>K36+L36+M36</f>
        <v>1.8</v>
      </c>
      <c r="K36" s="61">
        <v>1.8</v>
      </c>
      <c r="L36" s="61">
        <v>0</v>
      </c>
      <c r="M36" s="61">
        <v>0</v>
      </c>
      <c r="N36" s="61" t="s">
        <v>27</v>
      </c>
      <c r="O36" s="61">
        <v>8</v>
      </c>
      <c r="P36" s="61">
        <v>34</v>
      </c>
      <c r="Q36" s="61" t="s">
        <v>45</v>
      </c>
      <c r="R36" s="61" t="s">
        <v>99</v>
      </c>
      <c r="S36" s="61" t="s">
        <v>37</v>
      </c>
    </row>
    <row r="37" s="4" customFormat="1" ht="87" customHeight="1" spans="1:19">
      <c r="A37" s="13">
        <v>31</v>
      </c>
      <c r="B37" s="61"/>
      <c r="C37" s="61" t="s">
        <v>47</v>
      </c>
      <c r="D37" s="61" t="s">
        <v>52</v>
      </c>
      <c r="E37" s="61"/>
      <c r="F37" s="61" t="s">
        <v>29</v>
      </c>
      <c r="G37" s="61" t="s">
        <v>39</v>
      </c>
      <c r="H37" s="61">
        <v>7</v>
      </c>
      <c r="I37" s="61" t="s">
        <v>100</v>
      </c>
      <c r="J37" s="61">
        <v>0.7</v>
      </c>
      <c r="K37" s="61">
        <v>0.6</v>
      </c>
      <c r="L37" s="61">
        <v>0.1</v>
      </c>
      <c r="M37" s="61">
        <v>0</v>
      </c>
      <c r="N37" s="61" t="s">
        <v>27</v>
      </c>
      <c r="O37" s="61">
        <v>3</v>
      </c>
      <c r="P37" s="61">
        <v>10</v>
      </c>
      <c r="Q37" s="61" t="s">
        <v>101</v>
      </c>
      <c r="R37" s="61" t="s">
        <v>102</v>
      </c>
      <c r="S37" s="61" t="s">
        <v>37</v>
      </c>
    </row>
    <row r="38" s="4" customFormat="1" ht="67" customHeight="1" spans="1:19">
      <c r="A38" s="13">
        <v>32</v>
      </c>
      <c r="B38" s="61"/>
      <c r="C38" s="61" t="s">
        <v>47</v>
      </c>
      <c r="D38" s="61" t="s">
        <v>55</v>
      </c>
      <c r="E38" s="61"/>
      <c r="F38" s="61" t="s">
        <v>29</v>
      </c>
      <c r="G38" s="61" t="s">
        <v>39</v>
      </c>
      <c r="H38" s="61">
        <v>4.5</v>
      </c>
      <c r="I38" s="61" t="s">
        <v>103</v>
      </c>
      <c r="J38" s="61">
        <v>0.45</v>
      </c>
      <c r="K38" s="61">
        <v>0.35</v>
      </c>
      <c r="L38" s="61">
        <v>0.1</v>
      </c>
      <c r="M38" s="61">
        <v>0</v>
      </c>
      <c r="N38" s="61" t="s">
        <v>27</v>
      </c>
      <c r="O38" s="61">
        <v>3</v>
      </c>
      <c r="P38" s="61">
        <v>13</v>
      </c>
      <c r="Q38" s="61" t="s">
        <v>104</v>
      </c>
      <c r="R38" s="61" t="s">
        <v>105</v>
      </c>
      <c r="S38" s="61" t="s">
        <v>37</v>
      </c>
    </row>
    <row r="39" s="4" customFormat="1" ht="67" customHeight="1" spans="1:19">
      <c r="A39" s="13">
        <v>33</v>
      </c>
      <c r="B39" s="29" t="s">
        <v>106</v>
      </c>
      <c r="C39" s="29" t="s">
        <v>25</v>
      </c>
      <c r="D39" s="29"/>
      <c r="E39" s="29"/>
      <c r="F39" s="29" t="s">
        <v>29</v>
      </c>
      <c r="G39" s="29" t="s">
        <v>39</v>
      </c>
      <c r="H39" s="29">
        <f>SUM(H40)</f>
        <v>3</v>
      </c>
      <c r="I39" s="29" t="s">
        <v>107</v>
      </c>
      <c r="J39" s="29">
        <f>SUM(J40)</f>
        <v>0.3</v>
      </c>
      <c r="K39" s="29">
        <f t="shared" ref="K39:P39" si="0">SUM(K40)</f>
        <v>0.3</v>
      </c>
      <c r="L39" s="29">
        <f t="shared" si="0"/>
        <v>0</v>
      </c>
      <c r="M39" s="29">
        <f t="shared" si="0"/>
        <v>0</v>
      </c>
      <c r="N39" s="29" t="s">
        <v>27</v>
      </c>
      <c r="O39" s="29">
        <f t="shared" si="0"/>
        <v>1</v>
      </c>
      <c r="P39" s="29">
        <f t="shared" si="0"/>
        <v>4</v>
      </c>
      <c r="Q39" s="29" t="s">
        <v>45</v>
      </c>
      <c r="R39" s="29" t="s">
        <v>108</v>
      </c>
      <c r="S39" s="29" t="s">
        <v>37</v>
      </c>
    </row>
    <row r="40" s="4" customFormat="1" ht="67" customHeight="1" spans="1:19">
      <c r="A40" s="13">
        <v>34</v>
      </c>
      <c r="B40" s="61"/>
      <c r="C40" s="61" t="s">
        <v>47</v>
      </c>
      <c r="D40" s="61" t="s">
        <v>55</v>
      </c>
      <c r="E40" s="61"/>
      <c r="F40" s="50" t="s">
        <v>29</v>
      </c>
      <c r="G40" s="50" t="s">
        <v>39</v>
      </c>
      <c r="H40" s="50">
        <v>3</v>
      </c>
      <c r="I40" s="50" t="s">
        <v>109</v>
      </c>
      <c r="J40" s="61">
        <v>0.3</v>
      </c>
      <c r="K40" s="50">
        <v>0.3</v>
      </c>
      <c r="L40" s="50">
        <v>0</v>
      </c>
      <c r="M40" s="50">
        <v>0</v>
      </c>
      <c r="N40" s="50" t="s">
        <v>27</v>
      </c>
      <c r="O40" s="50">
        <v>1</v>
      </c>
      <c r="P40" s="50">
        <v>4</v>
      </c>
      <c r="Q40" s="50" t="s">
        <v>110</v>
      </c>
      <c r="R40" s="61" t="s">
        <v>111</v>
      </c>
      <c r="S40" s="78" t="s">
        <v>37</v>
      </c>
    </row>
    <row r="41" s="4" customFormat="1" ht="67" customHeight="1" spans="1:19">
      <c r="A41" s="13">
        <v>35</v>
      </c>
      <c r="B41" s="29" t="s">
        <v>112</v>
      </c>
      <c r="C41" s="29" t="s">
        <v>25</v>
      </c>
      <c r="D41" s="29"/>
      <c r="E41" s="29"/>
      <c r="F41" s="29" t="s">
        <v>29</v>
      </c>
      <c r="G41" s="29" t="s">
        <v>39</v>
      </c>
      <c r="H41" s="29">
        <f>SUM(H42:H42)</f>
        <v>18</v>
      </c>
      <c r="I41" s="29" t="s">
        <v>113</v>
      </c>
      <c r="J41" s="29">
        <f>SUM(J42:J42)</f>
        <v>1.8</v>
      </c>
      <c r="K41" s="29">
        <f>SUM(K42:K42)</f>
        <v>0.8</v>
      </c>
      <c r="L41" s="29">
        <f>SUM(L42:L42)</f>
        <v>1</v>
      </c>
      <c r="M41" s="29">
        <f>SUM(M42:M42)</f>
        <v>0</v>
      </c>
      <c r="N41" s="29" t="s">
        <v>27</v>
      </c>
      <c r="O41" s="29">
        <f>SUM(O42:O42)</f>
        <v>10</v>
      </c>
      <c r="P41" s="29">
        <f>SUM(P42:P42)</f>
        <v>32</v>
      </c>
      <c r="Q41" s="29" t="s">
        <v>45</v>
      </c>
      <c r="R41" s="29" t="s">
        <v>114</v>
      </c>
      <c r="S41" s="29" t="s">
        <v>37</v>
      </c>
    </row>
    <row r="42" s="4" customFormat="1" ht="67" customHeight="1" spans="1:19">
      <c r="A42" s="13">
        <v>36</v>
      </c>
      <c r="B42" s="61"/>
      <c r="C42" s="61" t="s">
        <v>47</v>
      </c>
      <c r="D42" s="61" t="s">
        <v>63</v>
      </c>
      <c r="E42" s="61"/>
      <c r="F42" s="61" t="s">
        <v>29</v>
      </c>
      <c r="G42" s="61" t="s">
        <v>39</v>
      </c>
      <c r="H42" s="61">
        <v>18</v>
      </c>
      <c r="I42" s="61" t="s">
        <v>115</v>
      </c>
      <c r="J42" s="61">
        <f>K42+L42</f>
        <v>1.8</v>
      </c>
      <c r="K42" s="61">
        <v>0.8</v>
      </c>
      <c r="L42" s="61">
        <v>1</v>
      </c>
      <c r="M42" s="61">
        <v>0</v>
      </c>
      <c r="N42" s="61" t="s">
        <v>27</v>
      </c>
      <c r="O42" s="61">
        <v>10</v>
      </c>
      <c r="P42" s="61">
        <v>32</v>
      </c>
      <c r="Q42" s="61" t="s">
        <v>45</v>
      </c>
      <c r="R42" s="61" t="s">
        <v>116</v>
      </c>
      <c r="S42" s="61" t="s">
        <v>37</v>
      </c>
    </row>
    <row r="43" s="4" customFormat="1" ht="67" customHeight="1" spans="1:19">
      <c r="A43" s="13">
        <v>38</v>
      </c>
      <c r="B43" s="29" t="s">
        <v>117</v>
      </c>
      <c r="C43" s="29" t="s">
        <v>25</v>
      </c>
      <c r="D43" s="29"/>
      <c r="E43" s="29"/>
      <c r="F43" s="29" t="s">
        <v>29</v>
      </c>
      <c r="G43" s="29" t="s">
        <v>39</v>
      </c>
      <c r="H43" s="29">
        <f>SUM(H44:H46)</f>
        <v>14.5</v>
      </c>
      <c r="I43" s="29" t="s">
        <v>118</v>
      </c>
      <c r="J43" s="29">
        <f>SUM(J44:J46)</f>
        <v>1.45</v>
      </c>
      <c r="K43" s="29">
        <f>SUM(K44:K46)</f>
        <v>1.45</v>
      </c>
      <c r="L43" s="29">
        <f>SUM(L44:L46)</f>
        <v>0</v>
      </c>
      <c r="M43" s="29">
        <f>SUM(M44:M46)</f>
        <v>0</v>
      </c>
      <c r="N43" s="29" t="s">
        <v>27</v>
      </c>
      <c r="O43" s="29">
        <f>SUM(O44:O44)</f>
        <v>1</v>
      </c>
      <c r="P43" s="29">
        <f>SUM(P44:P44)</f>
        <v>3</v>
      </c>
      <c r="Q43" s="29" t="s">
        <v>45</v>
      </c>
      <c r="R43" s="29" t="s">
        <v>119</v>
      </c>
      <c r="S43" s="29" t="s">
        <v>37</v>
      </c>
    </row>
    <row r="44" s="4" customFormat="1" ht="67" customHeight="1" spans="1:19">
      <c r="A44" s="13">
        <v>39</v>
      </c>
      <c r="B44" s="61"/>
      <c r="C44" s="61" t="s">
        <v>47</v>
      </c>
      <c r="D44" s="61" t="s">
        <v>63</v>
      </c>
      <c r="E44" s="61"/>
      <c r="F44" s="61" t="s">
        <v>29</v>
      </c>
      <c r="G44" s="61" t="s">
        <v>39</v>
      </c>
      <c r="H44" s="61">
        <v>5</v>
      </c>
      <c r="I44" s="61" t="s">
        <v>120</v>
      </c>
      <c r="J44" s="61">
        <v>0.5</v>
      </c>
      <c r="K44" s="61">
        <v>0.5</v>
      </c>
      <c r="L44" s="61">
        <v>0</v>
      </c>
      <c r="M44" s="61">
        <v>0</v>
      </c>
      <c r="N44" s="61" t="s">
        <v>27</v>
      </c>
      <c r="O44" s="61">
        <v>1</v>
      </c>
      <c r="P44" s="61">
        <v>3</v>
      </c>
      <c r="Q44" s="61" t="s">
        <v>45</v>
      </c>
      <c r="R44" s="61" t="s">
        <v>121</v>
      </c>
      <c r="S44" s="61" t="s">
        <v>37</v>
      </c>
    </row>
    <row r="45" s="4" customFormat="1" ht="87" customHeight="1" spans="1:19">
      <c r="A45" s="13">
        <v>40</v>
      </c>
      <c r="B45" s="61"/>
      <c r="C45" s="61" t="s">
        <v>47</v>
      </c>
      <c r="D45" s="61" t="s">
        <v>48</v>
      </c>
      <c r="E45" s="61"/>
      <c r="F45" s="61" t="s">
        <v>29</v>
      </c>
      <c r="G45" s="61" t="s">
        <v>39</v>
      </c>
      <c r="H45" s="61">
        <v>7</v>
      </c>
      <c r="I45" s="61" t="s">
        <v>122</v>
      </c>
      <c r="J45" s="61">
        <f>K45+L45+M45</f>
        <v>0.7</v>
      </c>
      <c r="K45" s="61">
        <v>0.7</v>
      </c>
      <c r="L45" s="61">
        <v>0</v>
      </c>
      <c r="M45" s="61">
        <v>0</v>
      </c>
      <c r="N45" s="61" t="s">
        <v>27</v>
      </c>
      <c r="O45" s="61">
        <v>2</v>
      </c>
      <c r="P45" s="61">
        <v>8</v>
      </c>
      <c r="Q45" s="61" t="s">
        <v>45</v>
      </c>
      <c r="R45" s="61" t="s">
        <v>123</v>
      </c>
      <c r="S45" s="61" t="s">
        <v>37</v>
      </c>
    </row>
    <row r="46" s="4" customFormat="1" ht="67" customHeight="1" spans="1:19">
      <c r="A46" s="13">
        <v>41</v>
      </c>
      <c r="B46" s="61"/>
      <c r="C46" s="61" t="s">
        <v>47</v>
      </c>
      <c r="D46" s="61" t="s">
        <v>55</v>
      </c>
      <c r="E46" s="61"/>
      <c r="F46" s="61" t="s">
        <v>29</v>
      </c>
      <c r="G46" s="61" t="s">
        <v>39</v>
      </c>
      <c r="H46" s="61">
        <v>2.5</v>
      </c>
      <c r="I46" s="61" t="s">
        <v>124</v>
      </c>
      <c r="J46" s="61">
        <v>0.25</v>
      </c>
      <c r="K46" s="61">
        <v>0.25</v>
      </c>
      <c r="L46" s="61">
        <v>0</v>
      </c>
      <c r="M46" s="61">
        <v>0</v>
      </c>
      <c r="N46" s="61" t="s">
        <v>27</v>
      </c>
      <c r="O46" s="61">
        <v>2</v>
      </c>
      <c r="P46" s="61">
        <v>8</v>
      </c>
      <c r="Q46" s="61" t="s">
        <v>125</v>
      </c>
      <c r="R46" s="61" t="s">
        <v>126</v>
      </c>
      <c r="S46" s="61" t="s">
        <v>37</v>
      </c>
    </row>
    <row r="47" s="4" customFormat="1" ht="67" customHeight="1" spans="1:19">
      <c r="A47" s="13">
        <v>42</v>
      </c>
      <c r="B47" s="29" t="s">
        <v>127</v>
      </c>
      <c r="C47" s="29" t="s">
        <v>25</v>
      </c>
      <c r="D47" s="29"/>
      <c r="E47" s="29"/>
      <c r="F47" s="29" t="s">
        <v>29</v>
      </c>
      <c r="G47" s="29" t="s">
        <v>39</v>
      </c>
      <c r="H47" s="29">
        <v>0</v>
      </c>
      <c r="I47" s="29" t="s">
        <v>128</v>
      </c>
      <c r="J47" s="29">
        <v>0</v>
      </c>
      <c r="K47" s="29">
        <v>0</v>
      </c>
      <c r="L47" s="29">
        <v>0</v>
      </c>
      <c r="M47" s="29">
        <v>0</v>
      </c>
      <c r="N47" s="29" t="s">
        <v>27</v>
      </c>
      <c r="O47" s="29">
        <v>0</v>
      </c>
      <c r="P47" s="29">
        <v>0</v>
      </c>
      <c r="Q47" s="29"/>
      <c r="R47" s="29"/>
      <c r="S47" s="29" t="s">
        <v>37</v>
      </c>
    </row>
    <row r="48" s="4" customFormat="1" ht="67" customHeight="1" spans="1:19">
      <c r="A48" s="13">
        <v>43</v>
      </c>
      <c r="B48" s="29" t="s">
        <v>129</v>
      </c>
      <c r="C48" s="29" t="s">
        <v>25</v>
      </c>
      <c r="D48" s="29"/>
      <c r="E48" s="29"/>
      <c r="F48" s="29" t="s">
        <v>29</v>
      </c>
      <c r="G48" s="29" t="s">
        <v>39</v>
      </c>
      <c r="H48" s="29">
        <v>0</v>
      </c>
      <c r="I48" s="29" t="s">
        <v>130</v>
      </c>
      <c r="J48" s="29">
        <v>0</v>
      </c>
      <c r="K48" s="29">
        <v>0</v>
      </c>
      <c r="L48" s="29">
        <v>0</v>
      </c>
      <c r="M48" s="29">
        <v>0</v>
      </c>
      <c r="N48" s="29" t="s">
        <v>27</v>
      </c>
      <c r="O48" s="29">
        <v>0</v>
      </c>
      <c r="P48" s="29">
        <v>0</v>
      </c>
      <c r="Q48" s="29"/>
      <c r="R48" s="29"/>
      <c r="S48" s="29" t="s">
        <v>37</v>
      </c>
    </row>
    <row r="49" s="4" customFormat="1" ht="67" customHeight="1" spans="1:19">
      <c r="A49" s="13">
        <v>44</v>
      </c>
      <c r="B49" s="29" t="s">
        <v>131</v>
      </c>
      <c r="C49" s="29" t="s">
        <v>25</v>
      </c>
      <c r="D49" s="29"/>
      <c r="E49" s="29"/>
      <c r="F49" s="29" t="s">
        <v>29</v>
      </c>
      <c r="G49" s="29" t="s">
        <v>39</v>
      </c>
      <c r="H49" s="29">
        <v>0</v>
      </c>
      <c r="I49" s="29" t="s">
        <v>132</v>
      </c>
      <c r="J49" s="29">
        <v>0</v>
      </c>
      <c r="K49" s="29">
        <v>0</v>
      </c>
      <c r="L49" s="29">
        <v>0</v>
      </c>
      <c r="M49" s="29">
        <v>0</v>
      </c>
      <c r="N49" s="29" t="s">
        <v>27</v>
      </c>
      <c r="O49" s="29">
        <v>0</v>
      </c>
      <c r="P49" s="29">
        <v>0</v>
      </c>
      <c r="Q49" s="29"/>
      <c r="R49" s="29"/>
      <c r="S49" s="29" t="s">
        <v>37</v>
      </c>
    </row>
    <row r="50" s="4" customFormat="1" ht="67" customHeight="1" spans="1:19">
      <c r="A50" s="13">
        <v>45</v>
      </c>
      <c r="B50" s="29" t="s">
        <v>133</v>
      </c>
      <c r="C50" s="29" t="s">
        <v>25</v>
      </c>
      <c r="D50" s="29"/>
      <c r="E50" s="29"/>
      <c r="F50" s="29" t="s">
        <v>29</v>
      </c>
      <c r="G50" s="29" t="s">
        <v>39</v>
      </c>
      <c r="H50" s="29">
        <v>0</v>
      </c>
      <c r="I50" s="29" t="s">
        <v>134</v>
      </c>
      <c r="J50" s="29">
        <v>0</v>
      </c>
      <c r="K50" s="29">
        <v>0</v>
      </c>
      <c r="L50" s="29">
        <v>0</v>
      </c>
      <c r="M50" s="29">
        <v>0</v>
      </c>
      <c r="N50" s="29" t="s">
        <v>27</v>
      </c>
      <c r="O50" s="29">
        <v>0</v>
      </c>
      <c r="P50" s="29">
        <v>0</v>
      </c>
      <c r="Q50" s="29"/>
      <c r="R50" s="29"/>
      <c r="S50" s="29" t="s">
        <v>37</v>
      </c>
    </row>
    <row r="51" s="4" customFormat="1" ht="67" customHeight="1" spans="1:19">
      <c r="A51" s="13">
        <v>46</v>
      </c>
      <c r="B51" s="28" t="s">
        <v>135</v>
      </c>
      <c r="C51" s="28"/>
      <c r="D51" s="28"/>
      <c r="E51" s="28"/>
      <c r="F51" s="28" t="s">
        <v>136</v>
      </c>
      <c r="G51" s="28" t="s">
        <v>39</v>
      </c>
      <c r="H51" s="28">
        <v>0</v>
      </c>
      <c r="I51" s="28"/>
      <c r="J51" s="28">
        <v>0</v>
      </c>
      <c r="K51" s="28">
        <v>0</v>
      </c>
      <c r="L51" s="28">
        <v>0</v>
      </c>
      <c r="M51" s="28">
        <v>0</v>
      </c>
      <c r="N51" s="28" t="s">
        <v>27</v>
      </c>
      <c r="O51" s="28">
        <v>0</v>
      </c>
      <c r="P51" s="28">
        <v>0</v>
      </c>
      <c r="Q51" s="41"/>
      <c r="R51" s="41"/>
      <c r="S51" s="41" t="s">
        <v>37</v>
      </c>
    </row>
    <row r="52" s="4" customFormat="1" ht="67" customHeight="1" spans="1:19">
      <c r="A52" s="13">
        <v>47</v>
      </c>
      <c r="B52" s="28" t="s">
        <v>137</v>
      </c>
      <c r="C52" s="28"/>
      <c r="D52" s="28"/>
      <c r="E52" s="28"/>
      <c r="F52" s="28" t="s">
        <v>136</v>
      </c>
      <c r="G52" s="28" t="s">
        <v>39</v>
      </c>
      <c r="H52" s="28">
        <v>0</v>
      </c>
      <c r="I52" s="28"/>
      <c r="J52" s="28">
        <v>0</v>
      </c>
      <c r="K52" s="28">
        <v>0</v>
      </c>
      <c r="L52" s="28">
        <v>0</v>
      </c>
      <c r="M52" s="28">
        <v>0</v>
      </c>
      <c r="N52" s="28" t="s">
        <v>27</v>
      </c>
      <c r="O52" s="28">
        <v>0</v>
      </c>
      <c r="P52" s="28">
        <v>0</v>
      </c>
      <c r="Q52" s="41"/>
      <c r="R52" s="41"/>
      <c r="S52" s="41" t="s">
        <v>37</v>
      </c>
    </row>
    <row r="53" s="4" customFormat="1" ht="67" customHeight="1" spans="1:19">
      <c r="A53" s="13">
        <v>48</v>
      </c>
      <c r="B53" s="74" t="s">
        <v>138</v>
      </c>
      <c r="C53" s="74"/>
      <c r="D53" s="74"/>
      <c r="E53" s="74"/>
      <c r="F53" s="75" t="s">
        <v>29</v>
      </c>
      <c r="G53" s="76" t="s">
        <v>25</v>
      </c>
      <c r="H53" s="75" t="s">
        <v>25</v>
      </c>
      <c r="I53" s="75" t="s">
        <v>139</v>
      </c>
      <c r="J53" s="75">
        <f>SUM(J54,J68,J74,J76,J89,J91)</f>
        <v>103.2355</v>
      </c>
      <c r="K53" s="75">
        <f>SUM(K54,K68,K74,K76,K89,K91)</f>
        <v>66.0585</v>
      </c>
      <c r="L53" s="75">
        <f>SUM(L54,L68,L74,L76,L89,L91)</f>
        <v>37.177</v>
      </c>
      <c r="M53" s="75">
        <f>SUM(M54,M68,M74,M76,M89,M91)</f>
        <v>0</v>
      </c>
      <c r="N53" s="75" t="s">
        <v>27</v>
      </c>
      <c r="O53" s="75">
        <f>SUM(O54,O68,O74,O76,O89,O91)</f>
        <v>13</v>
      </c>
      <c r="P53" s="75">
        <f>SUM(P54,P68,P74,P76,P89,P91)</f>
        <v>553</v>
      </c>
      <c r="Q53" s="76"/>
      <c r="R53" s="76"/>
      <c r="S53" s="76" t="s">
        <v>37</v>
      </c>
    </row>
    <row r="54" s="4" customFormat="1" ht="67" customHeight="1" spans="1:19">
      <c r="A54" s="13">
        <v>49</v>
      </c>
      <c r="B54" s="28" t="s">
        <v>140</v>
      </c>
      <c r="C54" s="28" t="s">
        <v>25</v>
      </c>
      <c r="D54" s="28"/>
      <c r="E54" s="28"/>
      <c r="F54" s="28" t="s">
        <v>29</v>
      </c>
      <c r="G54" s="28" t="s">
        <v>141</v>
      </c>
      <c r="H54" s="28">
        <f>SUM(H55,H60,H65)</f>
        <v>1621</v>
      </c>
      <c r="I54" s="28" t="s">
        <v>142</v>
      </c>
      <c r="J54" s="28">
        <f>SUM(J55,J60,J65)</f>
        <v>34.49</v>
      </c>
      <c r="K54" s="28">
        <f>SUM(K55,K60,K65)</f>
        <v>21.75</v>
      </c>
      <c r="L54" s="28">
        <f>SUM(L55,L60,L65)</f>
        <v>12.74</v>
      </c>
      <c r="M54" s="28">
        <f>SUM(M55,M60,M65)</f>
        <v>0</v>
      </c>
      <c r="N54" s="41" t="s">
        <v>27</v>
      </c>
      <c r="O54" s="28">
        <f>SUM(O55,O60,O65)</f>
        <v>2</v>
      </c>
      <c r="P54" s="28">
        <f>SUM(P55,P60,P65)</f>
        <v>237</v>
      </c>
      <c r="Q54" s="41"/>
      <c r="R54" s="41"/>
      <c r="S54" s="41" t="s">
        <v>37</v>
      </c>
    </row>
    <row r="55" s="4" customFormat="1" ht="67" customHeight="1" spans="1:19">
      <c r="A55" s="13">
        <v>50</v>
      </c>
      <c r="B55" s="29" t="s">
        <v>143</v>
      </c>
      <c r="C55" s="29" t="s">
        <v>25</v>
      </c>
      <c r="D55" s="29"/>
      <c r="E55" s="29"/>
      <c r="F55" s="29" t="s">
        <v>29</v>
      </c>
      <c r="G55" s="29" t="s">
        <v>141</v>
      </c>
      <c r="H55" s="29">
        <f>SUM(H56:H59)</f>
        <v>69</v>
      </c>
      <c r="I55" s="29" t="s">
        <v>144</v>
      </c>
      <c r="J55" s="29">
        <f>SUM(J56:J59)</f>
        <v>3.45</v>
      </c>
      <c r="K55" s="29">
        <f>SUM(K56:K59)</f>
        <v>2.45</v>
      </c>
      <c r="L55" s="29">
        <f>SUM(L56:L59)</f>
        <v>1</v>
      </c>
      <c r="M55" s="29">
        <f>SUM(M56:M59)</f>
        <v>0</v>
      </c>
      <c r="N55" s="29" t="s">
        <v>27</v>
      </c>
      <c r="O55" s="29">
        <f>SUM(N56:N59)</f>
        <v>0</v>
      </c>
      <c r="P55" s="29">
        <f>SUM(O56:O59)</f>
        <v>33</v>
      </c>
      <c r="Q55" s="29" t="s">
        <v>45</v>
      </c>
      <c r="R55" s="29" t="s">
        <v>145</v>
      </c>
      <c r="S55" s="29" t="s">
        <v>37</v>
      </c>
    </row>
    <row r="56" s="4" customFormat="1" ht="67" customHeight="1" spans="1:19">
      <c r="A56" s="13">
        <v>51</v>
      </c>
      <c r="B56" s="61"/>
      <c r="C56" s="61" t="s">
        <v>47</v>
      </c>
      <c r="D56" s="61" t="s">
        <v>63</v>
      </c>
      <c r="E56" s="61"/>
      <c r="F56" s="61" t="s">
        <v>29</v>
      </c>
      <c r="G56" s="61" t="s">
        <v>141</v>
      </c>
      <c r="H56" s="61">
        <v>29</v>
      </c>
      <c r="I56" s="61" t="s">
        <v>146</v>
      </c>
      <c r="J56" s="61">
        <f>K56+L56+M56</f>
        <v>1.45</v>
      </c>
      <c r="K56" s="61">
        <v>1.2</v>
      </c>
      <c r="L56" s="61">
        <v>0.25</v>
      </c>
      <c r="M56" s="61">
        <v>0</v>
      </c>
      <c r="N56" s="61" t="s">
        <v>27</v>
      </c>
      <c r="O56" s="61">
        <v>21</v>
      </c>
      <c r="P56" s="61">
        <v>72</v>
      </c>
      <c r="Q56" s="61" t="s">
        <v>45</v>
      </c>
      <c r="R56" s="61" t="s">
        <v>147</v>
      </c>
      <c r="S56" s="61" t="s">
        <v>37</v>
      </c>
    </row>
    <row r="57" s="4" customFormat="1" ht="87" customHeight="1" spans="1:19">
      <c r="A57" s="13">
        <v>52</v>
      </c>
      <c r="B57" s="61"/>
      <c r="C57" s="61" t="s">
        <v>47</v>
      </c>
      <c r="D57" s="61" t="s">
        <v>48</v>
      </c>
      <c r="E57" s="61"/>
      <c r="F57" s="61" t="s">
        <v>29</v>
      </c>
      <c r="G57" s="61" t="s">
        <v>141</v>
      </c>
      <c r="H57" s="61">
        <v>3</v>
      </c>
      <c r="I57" s="61" t="s">
        <v>148</v>
      </c>
      <c r="J57" s="61">
        <f>K57+L57+M57</f>
        <v>0.15</v>
      </c>
      <c r="K57" s="61">
        <v>0</v>
      </c>
      <c r="L57" s="61">
        <v>0.15</v>
      </c>
      <c r="M57" s="61">
        <v>0</v>
      </c>
      <c r="N57" s="61" t="s">
        <v>27</v>
      </c>
      <c r="O57" s="61">
        <v>2</v>
      </c>
      <c r="P57" s="61">
        <v>8</v>
      </c>
      <c r="Q57" s="61" t="s">
        <v>45</v>
      </c>
      <c r="R57" s="61" t="s">
        <v>149</v>
      </c>
      <c r="S57" s="61" t="s">
        <v>37</v>
      </c>
    </row>
    <row r="58" s="4" customFormat="1" ht="118" customHeight="1" spans="1:19">
      <c r="A58" s="13">
        <v>53</v>
      </c>
      <c r="B58" s="61"/>
      <c r="C58" s="61" t="s">
        <v>47</v>
      </c>
      <c r="D58" s="61" t="s">
        <v>52</v>
      </c>
      <c r="E58" s="61"/>
      <c r="F58" s="61" t="s">
        <v>29</v>
      </c>
      <c r="G58" s="61" t="s">
        <v>141</v>
      </c>
      <c r="H58" s="61">
        <v>11</v>
      </c>
      <c r="I58" s="61" t="s">
        <v>150</v>
      </c>
      <c r="J58" s="61">
        <v>0.55</v>
      </c>
      <c r="K58" s="61">
        <v>0.55</v>
      </c>
      <c r="L58" s="61">
        <v>0</v>
      </c>
      <c r="M58" s="61">
        <v>0</v>
      </c>
      <c r="N58" s="61" t="s">
        <v>27</v>
      </c>
      <c r="O58" s="61">
        <v>5</v>
      </c>
      <c r="P58" s="61">
        <v>19</v>
      </c>
      <c r="Q58" s="61" t="s">
        <v>151</v>
      </c>
      <c r="R58" s="61" t="s">
        <v>152</v>
      </c>
      <c r="S58" s="61" t="s">
        <v>37</v>
      </c>
    </row>
    <row r="59" s="4" customFormat="1" ht="84" customHeight="1" spans="1:19">
      <c r="A59" s="13">
        <v>54</v>
      </c>
      <c r="B59" s="61"/>
      <c r="C59" s="61" t="s">
        <v>47</v>
      </c>
      <c r="D59" s="61" t="s">
        <v>55</v>
      </c>
      <c r="E59" s="61"/>
      <c r="F59" s="61" t="s">
        <v>29</v>
      </c>
      <c r="G59" s="61" t="s">
        <v>141</v>
      </c>
      <c r="H59" s="61">
        <v>26</v>
      </c>
      <c r="I59" s="61" t="s">
        <v>153</v>
      </c>
      <c r="J59" s="61">
        <v>1.3</v>
      </c>
      <c r="K59" s="61">
        <v>0.7</v>
      </c>
      <c r="L59" s="61">
        <v>0.6</v>
      </c>
      <c r="M59" s="61">
        <v>0</v>
      </c>
      <c r="N59" s="61" t="s">
        <v>27</v>
      </c>
      <c r="O59" s="61">
        <v>5</v>
      </c>
      <c r="P59" s="61">
        <v>17</v>
      </c>
      <c r="Q59" s="61" t="s">
        <v>154</v>
      </c>
      <c r="R59" s="61" t="s">
        <v>155</v>
      </c>
      <c r="S59" s="61" t="s">
        <v>37</v>
      </c>
    </row>
    <row r="60" s="4" customFormat="1" ht="67" customHeight="1" spans="1:19">
      <c r="A60" s="13">
        <v>55</v>
      </c>
      <c r="B60" s="29" t="s">
        <v>156</v>
      </c>
      <c r="C60" s="29" t="s">
        <v>25</v>
      </c>
      <c r="D60" s="29"/>
      <c r="E60" s="29"/>
      <c r="F60" s="29" t="s">
        <v>29</v>
      </c>
      <c r="G60" s="29" t="s">
        <v>141</v>
      </c>
      <c r="H60" s="29">
        <f>SUM(H61:H64)</f>
        <v>1544</v>
      </c>
      <c r="I60" s="29" t="s">
        <v>157</v>
      </c>
      <c r="J60" s="29">
        <f>SUM(J61:J64)</f>
        <v>30.88</v>
      </c>
      <c r="K60" s="29">
        <f>SUM(K61:K64)</f>
        <v>19.14</v>
      </c>
      <c r="L60" s="29">
        <f>SUM(L61:L64)</f>
        <v>11.74</v>
      </c>
      <c r="M60" s="29">
        <f>SUM(M61:M64)</f>
        <v>0</v>
      </c>
      <c r="N60" s="29" t="s">
        <v>27</v>
      </c>
      <c r="O60" s="29">
        <f>SUM(N61:N64)</f>
        <v>0</v>
      </c>
      <c r="P60" s="29">
        <f>SUM(O61:O64)</f>
        <v>196</v>
      </c>
      <c r="Q60" s="29" t="s">
        <v>45</v>
      </c>
      <c r="R60" s="29" t="s">
        <v>158</v>
      </c>
      <c r="S60" s="29" t="s">
        <v>37</v>
      </c>
    </row>
    <row r="61" s="4" customFormat="1" ht="67" customHeight="1" spans="1:19">
      <c r="A61" s="13">
        <v>56</v>
      </c>
      <c r="B61" s="61"/>
      <c r="C61" s="61" t="s">
        <v>47</v>
      </c>
      <c r="D61" s="61" t="s">
        <v>63</v>
      </c>
      <c r="E61" s="61"/>
      <c r="F61" s="61" t="s">
        <v>29</v>
      </c>
      <c r="G61" s="61" t="s">
        <v>141</v>
      </c>
      <c r="H61" s="61">
        <v>798</v>
      </c>
      <c r="I61" s="61" t="s">
        <v>159</v>
      </c>
      <c r="J61" s="61">
        <f>K61+L61+M61</f>
        <v>15.96</v>
      </c>
      <c r="K61" s="61">
        <v>8.58</v>
      </c>
      <c r="L61" s="61">
        <v>7.38</v>
      </c>
      <c r="M61" s="61">
        <v>0</v>
      </c>
      <c r="N61" s="61" t="s">
        <v>27</v>
      </c>
      <c r="O61" s="61">
        <v>92</v>
      </c>
      <c r="P61" s="61">
        <v>297</v>
      </c>
      <c r="Q61" s="61" t="s">
        <v>45</v>
      </c>
      <c r="R61" s="61" t="s">
        <v>160</v>
      </c>
      <c r="S61" s="61" t="s">
        <v>37</v>
      </c>
    </row>
    <row r="62" s="4" customFormat="1" ht="87" customHeight="1" spans="1:19">
      <c r="A62" s="13">
        <v>57</v>
      </c>
      <c r="B62" s="61"/>
      <c r="C62" s="61" t="s">
        <v>47</v>
      </c>
      <c r="D62" s="61" t="s">
        <v>48</v>
      </c>
      <c r="E62" s="61"/>
      <c r="F62" s="61" t="s">
        <v>29</v>
      </c>
      <c r="G62" s="61" t="s">
        <v>141</v>
      </c>
      <c r="H62" s="61">
        <v>320</v>
      </c>
      <c r="I62" s="61" t="s">
        <v>161</v>
      </c>
      <c r="J62" s="61">
        <f>K62+L62+M62</f>
        <v>6.4</v>
      </c>
      <c r="K62" s="61">
        <v>5.18</v>
      </c>
      <c r="L62" s="61">
        <v>1.22</v>
      </c>
      <c r="M62" s="61">
        <v>0</v>
      </c>
      <c r="N62" s="61" t="s">
        <v>27</v>
      </c>
      <c r="O62" s="61">
        <v>38</v>
      </c>
      <c r="P62" s="61">
        <v>148</v>
      </c>
      <c r="Q62" s="61" t="s">
        <v>45</v>
      </c>
      <c r="R62" s="61" t="s">
        <v>162</v>
      </c>
      <c r="S62" s="61" t="s">
        <v>37</v>
      </c>
    </row>
    <row r="63" s="4" customFormat="1" ht="118" customHeight="1" spans="1:19">
      <c r="A63" s="13">
        <v>58</v>
      </c>
      <c r="B63" s="61"/>
      <c r="C63" s="61" t="s">
        <v>47</v>
      </c>
      <c r="D63" s="61" t="s">
        <v>52</v>
      </c>
      <c r="E63" s="61"/>
      <c r="F63" s="61" t="s">
        <v>29</v>
      </c>
      <c r="G63" s="61" t="s">
        <v>141</v>
      </c>
      <c r="H63" s="61">
        <v>260</v>
      </c>
      <c r="I63" s="61" t="s">
        <v>163</v>
      </c>
      <c r="J63" s="61">
        <v>5.2</v>
      </c>
      <c r="K63" s="61">
        <v>3.22</v>
      </c>
      <c r="L63" s="61">
        <v>1.98</v>
      </c>
      <c r="M63" s="61">
        <v>0</v>
      </c>
      <c r="N63" s="61" t="s">
        <v>27</v>
      </c>
      <c r="O63" s="61">
        <v>36</v>
      </c>
      <c r="P63" s="61">
        <v>126</v>
      </c>
      <c r="Q63" s="61" t="s">
        <v>164</v>
      </c>
      <c r="R63" s="61" t="s">
        <v>165</v>
      </c>
      <c r="S63" s="61" t="s">
        <v>37</v>
      </c>
    </row>
    <row r="64" s="4" customFormat="1" ht="67" customHeight="1" spans="1:19">
      <c r="A64" s="13">
        <v>59</v>
      </c>
      <c r="B64" s="61"/>
      <c r="C64" s="61" t="s">
        <v>47</v>
      </c>
      <c r="D64" s="61" t="s">
        <v>55</v>
      </c>
      <c r="E64" s="61"/>
      <c r="F64" s="61" t="s">
        <v>29</v>
      </c>
      <c r="G64" s="61" t="s">
        <v>141</v>
      </c>
      <c r="H64" s="61">
        <v>166</v>
      </c>
      <c r="I64" s="61" t="s">
        <v>166</v>
      </c>
      <c r="J64" s="61">
        <v>3.32</v>
      </c>
      <c r="K64" s="61">
        <v>2.16</v>
      </c>
      <c r="L64" s="61">
        <v>1.16</v>
      </c>
      <c r="M64" s="61">
        <v>0</v>
      </c>
      <c r="N64" s="61" t="s">
        <v>27</v>
      </c>
      <c r="O64" s="61">
        <v>30</v>
      </c>
      <c r="P64" s="61">
        <v>127</v>
      </c>
      <c r="Q64" s="61" t="s">
        <v>167</v>
      </c>
      <c r="R64" s="61" t="s">
        <v>168</v>
      </c>
      <c r="S64" s="61" t="s">
        <v>37</v>
      </c>
    </row>
    <row r="65" s="4" customFormat="1" ht="67" customHeight="1" spans="1:19">
      <c r="A65" s="13">
        <v>60</v>
      </c>
      <c r="B65" s="29" t="s">
        <v>169</v>
      </c>
      <c r="C65" s="29" t="s">
        <v>25</v>
      </c>
      <c r="D65" s="29"/>
      <c r="E65" s="29"/>
      <c r="F65" s="29" t="s">
        <v>29</v>
      </c>
      <c r="G65" s="29" t="s">
        <v>141</v>
      </c>
      <c r="H65" s="29">
        <f>SUM(H66:H67)</f>
        <v>8</v>
      </c>
      <c r="I65" s="29" t="s">
        <v>170</v>
      </c>
      <c r="J65" s="29">
        <f>SUM(J66:J67)</f>
        <v>0.16</v>
      </c>
      <c r="K65" s="29">
        <f>SUM(K66:K67)</f>
        <v>0.16</v>
      </c>
      <c r="L65" s="29">
        <f>SUM(L66:L67)</f>
        <v>0</v>
      </c>
      <c r="M65" s="29">
        <f>SUM(M66:M67)</f>
        <v>0</v>
      </c>
      <c r="N65" s="29" t="s">
        <v>27</v>
      </c>
      <c r="O65" s="29">
        <f>SUM(O66:O67)</f>
        <v>2</v>
      </c>
      <c r="P65" s="29">
        <f>SUM(P66:P67)</f>
        <v>8</v>
      </c>
      <c r="Q65" s="29" t="s">
        <v>45</v>
      </c>
      <c r="R65" s="29" t="s">
        <v>171</v>
      </c>
      <c r="S65" s="29" t="s">
        <v>37</v>
      </c>
    </row>
    <row r="66" s="4" customFormat="1" ht="87" customHeight="1" spans="1:19">
      <c r="A66" s="13">
        <v>61</v>
      </c>
      <c r="B66" s="61"/>
      <c r="C66" s="61" t="s">
        <v>47</v>
      </c>
      <c r="D66" s="61" t="s">
        <v>48</v>
      </c>
      <c r="E66" s="61"/>
      <c r="F66" s="61" t="s">
        <v>29</v>
      </c>
      <c r="G66" s="61" t="s">
        <v>141</v>
      </c>
      <c r="H66" s="61">
        <v>2</v>
      </c>
      <c r="I66" s="61" t="s">
        <v>172</v>
      </c>
      <c r="J66" s="61">
        <v>0.04</v>
      </c>
      <c r="K66" s="61">
        <v>0.04</v>
      </c>
      <c r="L66" s="61">
        <v>0</v>
      </c>
      <c r="M66" s="61">
        <v>0</v>
      </c>
      <c r="N66" s="61" t="s">
        <v>27</v>
      </c>
      <c r="O66" s="61">
        <v>1</v>
      </c>
      <c r="P66" s="61">
        <v>4</v>
      </c>
      <c r="Q66" s="61" t="s">
        <v>173</v>
      </c>
      <c r="R66" s="61" t="s">
        <v>174</v>
      </c>
      <c r="S66" s="61" t="s">
        <v>37</v>
      </c>
    </row>
    <row r="67" s="4" customFormat="1" ht="67" customHeight="1" spans="1:19">
      <c r="A67" s="13">
        <v>62</v>
      </c>
      <c r="B67" s="61"/>
      <c r="C67" s="61" t="s">
        <v>47</v>
      </c>
      <c r="D67" s="61" t="s">
        <v>55</v>
      </c>
      <c r="E67" s="61"/>
      <c r="F67" s="61" t="s">
        <v>29</v>
      </c>
      <c r="G67" s="61" t="s">
        <v>141</v>
      </c>
      <c r="H67" s="61">
        <v>6</v>
      </c>
      <c r="I67" s="61" t="s">
        <v>175</v>
      </c>
      <c r="J67" s="61">
        <v>0.12</v>
      </c>
      <c r="K67" s="61">
        <v>0.12</v>
      </c>
      <c r="L67" s="61">
        <v>0</v>
      </c>
      <c r="M67" s="61">
        <v>0</v>
      </c>
      <c r="N67" s="61" t="s">
        <v>27</v>
      </c>
      <c r="O67" s="61">
        <v>1</v>
      </c>
      <c r="P67" s="61">
        <v>4</v>
      </c>
      <c r="Q67" s="61" t="s">
        <v>173</v>
      </c>
      <c r="R67" s="61" t="s">
        <v>176</v>
      </c>
      <c r="S67" s="61" t="s">
        <v>37</v>
      </c>
    </row>
    <row r="68" s="4" customFormat="1" ht="67" customHeight="1" spans="1:19">
      <c r="A68" s="13">
        <v>63</v>
      </c>
      <c r="B68" s="28" t="s">
        <v>177</v>
      </c>
      <c r="C68" s="28" t="s">
        <v>25</v>
      </c>
      <c r="D68" s="28"/>
      <c r="E68" s="28"/>
      <c r="F68" s="28" t="s">
        <v>29</v>
      </c>
      <c r="G68" s="28" t="s">
        <v>141</v>
      </c>
      <c r="H68" s="28">
        <f>SUM(H69)</f>
        <v>606</v>
      </c>
      <c r="I68" s="28" t="s">
        <v>178</v>
      </c>
      <c r="J68" s="28">
        <f>SUM(J69)</f>
        <v>60.6</v>
      </c>
      <c r="K68" s="28">
        <f>SUM(K69)</f>
        <v>38.6</v>
      </c>
      <c r="L68" s="28">
        <f>SUM(L69)</f>
        <v>22</v>
      </c>
      <c r="M68" s="28">
        <f>SUM(M69)</f>
        <v>0</v>
      </c>
      <c r="N68" s="41" t="s">
        <v>27</v>
      </c>
      <c r="O68" s="28">
        <f>SUM(O69)</f>
        <v>0</v>
      </c>
      <c r="P68" s="28">
        <f>SUM(P69)</f>
        <v>194</v>
      </c>
      <c r="Q68" s="41"/>
      <c r="R68" s="41"/>
      <c r="S68" s="41" t="s">
        <v>37</v>
      </c>
    </row>
    <row r="69" s="4" customFormat="1" ht="67" customHeight="1" spans="1:19">
      <c r="A69" s="13">
        <v>64</v>
      </c>
      <c r="B69" s="29" t="s">
        <v>179</v>
      </c>
      <c r="C69" s="29" t="s">
        <v>25</v>
      </c>
      <c r="D69" s="29"/>
      <c r="E69" s="29"/>
      <c r="F69" s="29" t="s">
        <v>29</v>
      </c>
      <c r="G69" s="29" t="s">
        <v>141</v>
      </c>
      <c r="H69" s="29">
        <f>SUM(H70:H73)</f>
        <v>606</v>
      </c>
      <c r="I69" s="29" t="s">
        <v>180</v>
      </c>
      <c r="J69" s="29">
        <f>SUM(J70:J73)</f>
        <v>60.6</v>
      </c>
      <c r="K69" s="29">
        <f>SUM(K70:K73)</f>
        <v>38.6</v>
      </c>
      <c r="L69" s="29">
        <f>SUM(L70:L73)</f>
        <v>22</v>
      </c>
      <c r="M69" s="29">
        <f>SUM(M70:M73)</f>
        <v>0</v>
      </c>
      <c r="N69" s="29" t="s">
        <v>27</v>
      </c>
      <c r="O69" s="29">
        <f>SUM(N70:N73)</f>
        <v>0</v>
      </c>
      <c r="P69" s="29">
        <f>SUM(O70:O73)</f>
        <v>194</v>
      </c>
      <c r="Q69" s="29" t="s">
        <v>45</v>
      </c>
      <c r="R69" s="29" t="s">
        <v>181</v>
      </c>
      <c r="S69" s="29" t="s">
        <v>37</v>
      </c>
    </row>
    <row r="70" s="4" customFormat="1" ht="67" customHeight="1" spans="1:19">
      <c r="A70" s="13">
        <v>65</v>
      </c>
      <c r="B70" s="61"/>
      <c r="C70" s="61" t="s">
        <v>47</v>
      </c>
      <c r="D70" s="61" t="s">
        <v>63</v>
      </c>
      <c r="E70" s="61"/>
      <c r="F70" s="61" t="s">
        <v>29</v>
      </c>
      <c r="G70" s="61" t="s">
        <v>141</v>
      </c>
      <c r="H70" s="61">
        <v>104</v>
      </c>
      <c r="I70" s="61" t="s">
        <v>182</v>
      </c>
      <c r="J70" s="61">
        <f>K70+L70+M70</f>
        <v>10.4</v>
      </c>
      <c r="K70" s="61">
        <v>5.6</v>
      </c>
      <c r="L70" s="61">
        <v>4.8</v>
      </c>
      <c r="M70" s="61">
        <v>0</v>
      </c>
      <c r="N70" s="61" t="s">
        <v>27</v>
      </c>
      <c r="O70" s="61">
        <v>59</v>
      </c>
      <c r="P70" s="61">
        <v>213</v>
      </c>
      <c r="Q70" s="61" t="s">
        <v>45</v>
      </c>
      <c r="R70" s="61" t="s">
        <v>183</v>
      </c>
      <c r="S70" s="61" t="s">
        <v>37</v>
      </c>
    </row>
    <row r="71" s="4" customFormat="1" ht="114" customHeight="1" spans="1:19">
      <c r="A71" s="13">
        <v>66</v>
      </c>
      <c r="B71" s="61"/>
      <c r="C71" s="61" t="s">
        <v>47</v>
      </c>
      <c r="D71" s="61" t="s">
        <v>48</v>
      </c>
      <c r="E71" s="61"/>
      <c r="F71" s="61" t="s">
        <v>29</v>
      </c>
      <c r="G71" s="61" t="s">
        <v>141</v>
      </c>
      <c r="H71" s="61">
        <v>125</v>
      </c>
      <c r="I71" s="61" t="s">
        <v>184</v>
      </c>
      <c r="J71" s="61">
        <f>K71+L71+M71</f>
        <v>12.5</v>
      </c>
      <c r="K71" s="61">
        <v>6</v>
      </c>
      <c r="L71" s="61">
        <v>6.5</v>
      </c>
      <c r="M71" s="61">
        <v>0</v>
      </c>
      <c r="N71" s="61" t="s">
        <v>27</v>
      </c>
      <c r="O71" s="61">
        <v>19</v>
      </c>
      <c r="P71" s="61">
        <v>71</v>
      </c>
      <c r="Q71" s="61" t="s">
        <v>50</v>
      </c>
      <c r="R71" s="61" t="s">
        <v>185</v>
      </c>
      <c r="S71" s="61" t="s">
        <v>37</v>
      </c>
    </row>
    <row r="72" s="4" customFormat="1" ht="87" customHeight="1" spans="1:19">
      <c r="A72" s="13">
        <v>67</v>
      </c>
      <c r="B72" s="61"/>
      <c r="C72" s="61" t="s">
        <v>47</v>
      </c>
      <c r="D72" s="61" t="s">
        <v>52</v>
      </c>
      <c r="E72" s="61"/>
      <c r="F72" s="61" t="s">
        <v>29</v>
      </c>
      <c r="G72" s="61" t="s">
        <v>141</v>
      </c>
      <c r="H72" s="61">
        <v>143</v>
      </c>
      <c r="I72" s="61" t="s">
        <v>186</v>
      </c>
      <c r="J72" s="61">
        <v>14.3</v>
      </c>
      <c r="K72" s="61">
        <v>9.6</v>
      </c>
      <c r="L72" s="61">
        <v>4.7</v>
      </c>
      <c r="M72" s="61">
        <v>0</v>
      </c>
      <c r="N72" s="61" t="s">
        <v>27</v>
      </c>
      <c r="O72" s="61">
        <v>36</v>
      </c>
      <c r="P72" s="61">
        <v>134</v>
      </c>
      <c r="Q72" s="61" t="s">
        <v>187</v>
      </c>
      <c r="R72" s="61" t="s">
        <v>188</v>
      </c>
      <c r="S72" s="61" t="s">
        <v>37</v>
      </c>
    </row>
    <row r="73" s="4" customFormat="1" ht="67" customHeight="1" spans="1:19">
      <c r="A73" s="13">
        <v>68</v>
      </c>
      <c r="B73" s="61"/>
      <c r="C73" s="61" t="s">
        <v>47</v>
      </c>
      <c r="D73" s="61" t="s">
        <v>55</v>
      </c>
      <c r="E73" s="61"/>
      <c r="F73" s="61" t="s">
        <v>29</v>
      </c>
      <c r="G73" s="61" t="s">
        <v>141</v>
      </c>
      <c r="H73" s="61">
        <v>234</v>
      </c>
      <c r="I73" s="61" t="s">
        <v>189</v>
      </c>
      <c r="J73" s="61">
        <v>23.4</v>
      </c>
      <c r="K73" s="61">
        <v>17.4</v>
      </c>
      <c r="L73" s="61">
        <v>6</v>
      </c>
      <c r="M73" s="61">
        <v>0</v>
      </c>
      <c r="N73" s="61" t="s">
        <v>27</v>
      </c>
      <c r="O73" s="61">
        <v>80</v>
      </c>
      <c r="P73" s="61">
        <v>297</v>
      </c>
      <c r="Q73" s="61" t="s">
        <v>190</v>
      </c>
      <c r="R73" s="61" t="s">
        <v>191</v>
      </c>
      <c r="S73" s="61" t="s">
        <v>37</v>
      </c>
    </row>
    <row r="74" s="4" customFormat="1" ht="67" customHeight="1" spans="1:19">
      <c r="A74" s="13">
        <v>69</v>
      </c>
      <c r="B74" s="28" t="s">
        <v>192</v>
      </c>
      <c r="C74" s="28"/>
      <c r="D74" s="28"/>
      <c r="E74" s="28"/>
      <c r="F74" s="28" t="s">
        <v>29</v>
      </c>
      <c r="G74" s="28" t="s">
        <v>141</v>
      </c>
      <c r="H74" s="28">
        <f t="shared" ref="H74:M74" si="1">H75</f>
        <v>0</v>
      </c>
      <c r="I74" s="28" t="s">
        <v>193</v>
      </c>
      <c r="J74" s="28">
        <f t="shared" si="1"/>
        <v>0</v>
      </c>
      <c r="K74" s="28">
        <f t="shared" si="1"/>
        <v>0</v>
      </c>
      <c r="L74" s="28">
        <f t="shared" si="1"/>
        <v>0</v>
      </c>
      <c r="M74" s="28">
        <f t="shared" si="1"/>
        <v>0</v>
      </c>
      <c r="N74" s="41" t="s">
        <v>27</v>
      </c>
      <c r="O74" s="28">
        <f>O75</f>
        <v>0</v>
      </c>
      <c r="P74" s="28">
        <f>P75</f>
        <v>0</v>
      </c>
      <c r="Q74" s="41"/>
      <c r="R74" s="41"/>
      <c r="S74" s="41" t="s">
        <v>37</v>
      </c>
    </row>
    <row r="75" s="4" customFormat="1" ht="67" customHeight="1" spans="1:19">
      <c r="A75" s="13">
        <v>70</v>
      </c>
      <c r="B75" s="29" t="s">
        <v>194</v>
      </c>
      <c r="C75" s="29" t="s">
        <v>25</v>
      </c>
      <c r="D75" s="29"/>
      <c r="E75" s="29"/>
      <c r="F75" s="29" t="s">
        <v>29</v>
      </c>
      <c r="G75" s="29" t="s">
        <v>141</v>
      </c>
      <c r="H75" s="29">
        <v>0</v>
      </c>
      <c r="I75" s="29"/>
      <c r="J75" s="29">
        <v>0</v>
      </c>
      <c r="K75" s="29">
        <v>0</v>
      </c>
      <c r="L75" s="29">
        <v>0</v>
      </c>
      <c r="M75" s="29">
        <v>0</v>
      </c>
      <c r="N75" s="29" t="s">
        <v>27</v>
      </c>
      <c r="O75" s="29">
        <v>0</v>
      </c>
      <c r="P75" s="29">
        <v>0</v>
      </c>
      <c r="Q75" s="29"/>
      <c r="R75" s="29"/>
      <c r="S75" s="29" t="s">
        <v>37</v>
      </c>
    </row>
    <row r="76" s="4" customFormat="1" ht="67" customHeight="1" spans="1:19">
      <c r="A76" s="13">
        <v>71</v>
      </c>
      <c r="B76" s="28" t="s">
        <v>195</v>
      </c>
      <c r="C76" s="28" t="s">
        <v>25</v>
      </c>
      <c r="D76" s="28"/>
      <c r="E76" s="28"/>
      <c r="F76" s="28" t="s">
        <v>29</v>
      </c>
      <c r="G76" s="28" t="s">
        <v>196</v>
      </c>
      <c r="H76" s="28">
        <f>SUM(H77,H82,H85)</f>
        <v>8040</v>
      </c>
      <c r="I76" s="28" t="s">
        <v>197</v>
      </c>
      <c r="J76" s="28">
        <f>SUM(J77,J82,J85)</f>
        <v>7.3755</v>
      </c>
      <c r="K76" s="28">
        <f>SUM(K77,K82,K85)</f>
        <v>5.0685</v>
      </c>
      <c r="L76" s="28">
        <f>SUM(L77,L82,L85)</f>
        <v>2.307</v>
      </c>
      <c r="M76" s="28">
        <f>SUM(M77,M82,M85)</f>
        <v>0</v>
      </c>
      <c r="N76" s="41" t="s">
        <v>27</v>
      </c>
      <c r="O76" s="28">
        <f>SUM(O77,O82,O85)</f>
        <v>4</v>
      </c>
      <c r="P76" s="28">
        <f>SUM(P77,P82,P85)</f>
        <v>95</v>
      </c>
      <c r="Q76" s="41"/>
      <c r="R76" s="41"/>
      <c r="S76" s="41" t="s">
        <v>37</v>
      </c>
    </row>
    <row r="77" s="4" customFormat="1" ht="67" customHeight="1" spans="1:19">
      <c r="A77" s="13">
        <v>72</v>
      </c>
      <c r="B77" s="29" t="s">
        <v>198</v>
      </c>
      <c r="C77" s="29" t="s">
        <v>25</v>
      </c>
      <c r="D77" s="29"/>
      <c r="E77" s="29"/>
      <c r="F77" s="29" t="s">
        <v>29</v>
      </c>
      <c r="G77" s="29" t="s">
        <v>196</v>
      </c>
      <c r="H77" s="29">
        <f>SUM(H78:H81)</f>
        <v>6102</v>
      </c>
      <c r="I77" s="29" t="s">
        <v>199</v>
      </c>
      <c r="J77" s="29">
        <f>SUM(J78:J81)</f>
        <v>5.3145</v>
      </c>
      <c r="K77" s="29">
        <f>SUM(K78:K81)</f>
        <v>3.5975</v>
      </c>
      <c r="L77" s="29">
        <f>SUM(L78:L81)</f>
        <v>1.717</v>
      </c>
      <c r="M77" s="29">
        <f>SUM(M78:M81)</f>
        <v>0</v>
      </c>
      <c r="N77" s="29" t="s">
        <v>27</v>
      </c>
      <c r="O77" s="29">
        <f>SUM(N78:N81)</f>
        <v>0</v>
      </c>
      <c r="P77" s="29">
        <f>SUM(O78:O81)</f>
        <v>69</v>
      </c>
      <c r="Q77" s="29" t="s">
        <v>45</v>
      </c>
      <c r="R77" s="29" t="s">
        <v>200</v>
      </c>
      <c r="S77" s="29" t="s">
        <v>37</v>
      </c>
    </row>
    <row r="78" s="4" customFormat="1" ht="80" customHeight="1" spans="1:242">
      <c r="A78" s="13">
        <v>73</v>
      </c>
      <c r="B78" s="61"/>
      <c r="C78" s="61" t="s">
        <v>47</v>
      </c>
      <c r="D78" s="61" t="s">
        <v>63</v>
      </c>
      <c r="E78" s="61"/>
      <c r="F78" s="61" t="s">
        <v>29</v>
      </c>
      <c r="G78" s="61" t="s">
        <v>196</v>
      </c>
      <c r="H78" s="61">
        <v>1342</v>
      </c>
      <c r="I78" s="61" t="s">
        <v>201</v>
      </c>
      <c r="J78" s="61">
        <f>K78+L78+M78</f>
        <v>1.342</v>
      </c>
      <c r="K78" s="61">
        <v>0.752</v>
      </c>
      <c r="L78" s="61">
        <v>0.59</v>
      </c>
      <c r="M78" s="61">
        <v>0</v>
      </c>
      <c r="N78" s="61" t="s">
        <v>27</v>
      </c>
      <c r="O78" s="61">
        <v>17</v>
      </c>
      <c r="P78" s="61">
        <v>58</v>
      </c>
      <c r="Q78" s="61" t="s">
        <v>45</v>
      </c>
      <c r="R78" s="61" t="s">
        <v>202</v>
      </c>
      <c r="S78" s="61" t="s">
        <v>37</v>
      </c>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c r="CK78" s="47"/>
      <c r="CL78" s="47"/>
      <c r="CM78" s="47"/>
      <c r="CN78" s="47"/>
      <c r="CO78" s="47"/>
      <c r="CP78" s="47"/>
      <c r="CQ78" s="47"/>
      <c r="CR78" s="47"/>
      <c r="CS78" s="47"/>
      <c r="CT78" s="47"/>
      <c r="CU78" s="47"/>
      <c r="CV78" s="47"/>
      <c r="CW78" s="47"/>
      <c r="CX78" s="47"/>
      <c r="CY78" s="47"/>
      <c r="CZ78" s="47"/>
      <c r="DA78" s="47"/>
      <c r="DB78" s="47"/>
      <c r="DC78" s="47"/>
      <c r="DD78" s="47"/>
      <c r="DE78" s="47"/>
      <c r="DF78" s="47"/>
      <c r="DG78" s="47"/>
      <c r="DH78" s="47"/>
      <c r="DI78" s="47"/>
      <c r="DJ78" s="47"/>
      <c r="DK78" s="47"/>
      <c r="DL78" s="47"/>
      <c r="DM78" s="47"/>
      <c r="DN78" s="47"/>
      <c r="DO78" s="47"/>
      <c r="DP78" s="47"/>
      <c r="DQ78" s="47"/>
      <c r="DR78" s="47"/>
      <c r="DS78" s="47"/>
      <c r="DT78" s="47"/>
      <c r="DU78" s="47"/>
      <c r="DV78" s="47"/>
      <c r="DW78" s="47"/>
      <c r="DX78" s="47"/>
      <c r="DY78" s="47"/>
      <c r="DZ78" s="47"/>
      <c r="EA78" s="47"/>
      <c r="EB78" s="47"/>
      <c r="EC78" s="47"/>
      <c r="ED78" s="47"/>
      <c r="EE78" s="47"/>
      <c r="EF78" s="47"/>
      <c r="EG78" s="47"/>
      <c r="EH78" s="47"/>
      <c r="EI78" s="47"/>
      <c r="EJ78" s="47"/>
      <c r="EK78" s="47"/>
      <c r="EL78" s="47"/>
      <c r="EM78" s="47"/>
      <c r="EN78" s="47"/>
      <c r="EO78" s="47"/>
      <c r="EP78" s="47"/>
      <c r="EQ78" s="47"/>
      <c r="ER78" s="47"/>
      <c r="ES78" s="47"/>
      <c r="ET78" s="47"/>
      <c r="EU78" s="47"/>
      <c r="EV78" s="47"/>
      <c r="EW78" s="47"/>
      <c r="EX78" s="47"/>
      <c r="EY78" s="47"/>
      <c r="EZ78" s="47"/>
      <c r="FA78" s="47"/>
      <c r="FB78" s="47"/>
      <c r="FC78" s="47"/>
      <c r="FD78" s="47"/>
      <c r="FE78" s="47"/>
      <c r="FF78" s="47"/>
      <c r="FG78" s="47"/>
      <c r="FH78" s="47"/>
      <c r="FI78" s="47"/>
      <c r="FJ78" s="47"/>
      <c r="FK78" s="47"/>
      <c r="FL78" s="47"/>
      <c r="FM78" s="47"/>
      <c r="FN78" s="47"/>
      <c r="FO78" s="47"/>
      <c r="FP78" s="47"/>
      <c r="FQ78" s="47"/>
      <c r="FR78" s="47"/>
      <c r="FS78" s="47"/>
      <c r="FT78" s="47"/>
      <c r="FU78" s="47"/>
      <c r="FV78" s="47"/>
      <c r="FW78" s="47"/>
      <c r="FX78" s="47"/>
      <c r="FY78" s="47"/>
      <c r="FZ78" s="47"/>
      <c r="GA78" s="47"/>
      <c r="GB78" s="47"/>
      <c r="GC78" s="47"/>
      <c r="GD78" s="47"/>
      <c r="GE78" s="47"/>
      <c r="GF78" s="47"/>
      <c r="GG78" s="47"/>
      <c r="GH78" s="47"/>
      <c r="GI78" s="47"/>
      <c r="GJ78" s="47"/>
      <c r="GK78" s="47"/>
      <c r="GL78" s="47"/>
      <c r="GM78" s="47"/>
      <c r="GN78" s="47"/>
      <c r="GO78" s="47"/>
      <c r="GP78" s="47"/>
      <c r="GQ78" s="47"/>
      <c r="GR78" s="47"/>
      <c r="GS78" s="47"/>
      <c r="GT78" s="47"/>
      <c r="GU78" s="47"/>
      <c r="GV78" s="47"/>
      <c r="GW78" s="47"/>
      <c r="GX78" s="47"/>
      <c r="GY78" s="47"/>
      <c r="GZ78" s="47"/>
      <c r="HA78" s="47"/>
      <c r="HB78" s="47"/>
      <c r="HC78" s="47"/>
      <c r="HD78" s="47"/>
      <c r="HE78" s="47"/>
      <c r="HF78" s="47"/>
      <c r="HG78" s="47"/>
      <c r="HH78" s="47"/>
      <c r="HI78" s="47"/>
      <c r="HJ78" s="47"/>
      <c r="HK78" s="47"/>
      <c r="HL78" s="47"/>
      <c r="HM78" s="47"/>
      <c r="HN78" s="47"/>
      <c r="HO78" s="47"/>
      <c r="HP78" s="47"/>
      <c r="HQ78" s="47"/>
      <c r="HR78" s="47"/>
      <c r="HS78" s="47"/>
      <c r="HT78" s="47"/>
      <c r="HU78" s="47"/>
      <c r="HV78" s="47"/>
      <c r="HW78" s="47"/>
      <c r="HX78" s="47"/>
      <c r="HY78" s="47"/>
      <c r="HZ78" s="47"/>
      <c r="IA78" s="47"/>
      <c r="IB78" s="47"/>
      <c r="IC78" s="47"/>
      <c r="ID78" s="47"/>
      <c r="IE78" s="47"/>
      <c r="IF78" s="47"/>
      <c r="IG78" s="47"/>
      <c r="IH78" s="47"/>
    </row>
    <row r="79" s="4" customFormat="1" ht="87" customHeight="1" spans="1:19">
      <c r="A79" s="13">
        <v>74</v>
      </c>
      <c r="B79" s="61"/>
      <c r="C79" s="61" t="s">
        <v>47</v>
      </c>
      <c r="D79" s="61" t="s">
        <v>48</v>
      </c>
      <c r="E79" s="61"/>
      <c r="F79" s="61" t="s">
        <v>29</v>
      </c>
      <c r="G79" s="61" t="s">
        <v>196</v>
      </c>
      <c r="H79" s="61">
        <v>1590</v>
      </c>
      <c r="I79" s="61" t="s">
        <v>203</v>
      </c>
      <c r="J79" s="61">
        <f>K79+L79+M79</f>
        <v>0.8025</v>
      </c>
      <c r="K79" s="61">
        <v>0.0875</v>
      </c>
      <c r="L79" s="61">
        <v>0.715</v>
      </c>
      <c r="M79" s="61">
        <v>0</v>
      </c>
      <c r="N79" s="61" t="s">
        <v>27</v>
      </c>
      <c r="O79" s="61">
        <v>7</v>
      </c>
      <c r="P79" s="61">
        <v>28</v>
      </c>
      <c r="Q79" s="61" t="s">
        <v>50</v>
      </c>
      <c r="R79" s="61" t="s">
        <v>204</v>
      </c>
      <c r="S79" s="61" t="s">
        <v>37</v>
      </c>
    </row>
    <row r="80" s="4" customFormat="1" ht="87" customHeight="1" spans="1:19">
      <c r="A80" s="13">
        <v>75</v>
      </c>
      <c r="B80" s="61"/>
      <c r="C80" s="61" t="s">
        <v>47</v>
      </c>
      <c r="D80" s="61" t="s">
        <v>52</v>
      </c>
      <c r="E80" s="61"/>
      <c r="F80" s="61" t="s">
        <v>29</v>
      </c>
      <c r="G80" s="61" t="s">
        <v>196</v>
      </c>
      <c r="H80" s="61">
        <v>860</v>
      </c>
      <c r="I80" s="61" t="s">
        <v>205</v>
      </c>
      <c r="J80" s="61">
        <v>0.86</v>
      </c>
      <c r="K80" s="61">
        <v>0.648</v>
      </c>
      <c r="L80" s="61">
        <v>0.212</v>
      </c>
      <c r="M80" s="61">
        <v>0</v>
      </c>
      <c r="N80" s="61" t="s">
        <v>27</v>
      </c>
      <c r="O80" s="61">
        <v>20</v>
      </c>
      <c r="P80" s="61">
        <v>68</v>
      </c>
      <c r="Q80" s="61" t="s">
        <v>206</v>
      </c>
      <c r="R80" s="61" t="s">
        <v>207</v>
      </c>
      <c r="S80" s="61" t="s">
        <v>37</v>
      </c>
    </row>
    <row r="81" s="4" customFormat="1" ht="79" customHeight="1" spans="1:242">
      <c r="A81" s="13">
        <v>76</v>
      </c>
      <c r="B81" s="61"/>
      <c r="C81" s="61" t="s">
        <v>47</v>
      </c>
      <c r="D81" s="61" t="s">
        <v>55</v>
      </c>
      <c r="E81" s="61"/>
      <c r="F81" s="61" t="s">
        <v>29</v>
      </c>
      <c r="G81" s="61" t="s">
        <v>196</v>
      </c>
      <c r="H81" s="61">
        <v>2310</v>
      </c>
      <c r="I81" s="61" t="s">
        <v>208</v>
      </c>
      <c r="J81" s="61">
        <v>2.31</v>
      </c>
      <c r="K81" s="61">
        <v>2.11</v>
      </c>
      <c r="L81" s="61">
        <v>0.2</v>
      </c>
      <c r="M81" s="61">
        <v>0</v>
      </c>
      <c r="N81" s="61" t="s">
        <v>27</v>
      </c>
      <c r="O81" s="61">
        <v>25</v>
      </c>
      <c r="P81" s="61">
        <v>93</v>
      </c>
      <c r="Q81" s="61" t="s">
        <v>209</v>
      </c>
      <c r="R81" s="61" t="s">
        <v>210</v>
      </c>
      <c r="S81" s="61" t="s">
        <v>37</v>
      </c>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c r="CK81" s="47"/>
      <c r="CL81" s="47"/>
      <c r="CM81" s="47"/>
      <c r="CN81" s="47"/>
      <c r="CO81" s="47"/>
      <c r="CP81" s="47"/>
      <c r="CQ81" s="47"/>
      <c r="CR81" s="47"/>
      <c r="CS81" s="47"/>
      <c r="CT81" s="47"/>
      <c r="CU81" s="47"/>
      <c r="CV81" s="47"/>
      <c r="CW81" s="47"/>
      <c r="CX81" s="47"/>
      <c r="CY81" s="47"/>
      <c r="CZ81" s="47"/>
      <c r="DA81" s="47"/>
      <c r="DB81" s="47"/>
      <c r="DC81" s="47"/>
      <c r="DD81" s="47"/>
      <c r="DE81" s="47"/>
      <c r="DF81" s="47"/>
      <c r="DG81" s="47"/>
      <c r="DH81" s="47"/>
      <c r="DI81" s="47"/>
      <c r="DJ81" s="47"/>
      <c r="DK81" s="47"/>
      <c r="DL81" s="47"/>
      <c r="DM81" s="47"/>
      <c r="DN81" s="47"/>
      <c r="DO81" s="47"/>
      <c r="DP81" s="47"/>
      <c r="DQ81" s="47"/>
      <c r="DR81" s="47"/>
      <c r="DS81" s="47"/>
      <c r="DT81" s="47"/>
      <c r="DU81" s="47"/>
      <c r="DV81" s="47"/>
      <c r="DW81" s="47"/>
      <c r="DX81" s="47"/>
      <c r="DY81" s="47"/>
      <c r="DZ81" s="47"/>
      <c r="EA81" s="47"/>
      <c r="EB81" s="47"/>
      <c r="EC81" s="47"/>
      <c r="ED81" s="47"/>
      <c r="EE81" s="47"/>
      <c r="EF81" s="47"/>
      <c r="EG81" s="47"/>
      <c r="EH81" s="47"/>
      <c r="EI81" s="47"/>
      <c r="EJ81" s="47"/>
      <c r="EK81" s="47"/>
      <c r="EL81" s="47"/>
      <c r="EM81" s="47"/>
      <c r="EN81" s="47"/>
      <c r="EO81" s="47"/>
      <c r="EP81" s="47"/>
      <c r="EQ81" s="47"/>
      <c r="ER81" s="47"/>
      <c r="ES81" s="47"/>
      <c r="ET81" s="47"/>
      <c r="EU81" s="47"/>
      <c r="EV81" s="47"/>
      <c r="EW81" s="47"/>
      <c r="EX81" s="47"/>
      <c r="EY81" s="47"/>
      <c r="EZ81" s="47"/>
      <c r="FA81" s="47"/>
      <c r="FB81" s="47"/>
      <c r="FC81" s="47"/>
      <c r="FD81" s="47"/>
      <c r="FE81" s="47"/>
      <c r="FF81" s="47"/>
      <c r="FG81" s="47"/>
      <c r="FH81" s="47"/>
      <c r="FI81" s="47"/>
      <c r="FJ81" s="47"/>
      <c r="FK81" s="47"/>
      <c r="FL81" s="47"/>
      <c r="FM81" s="47"/>
      <c r="FN81" s="47"/>
      <c r="FO81" s="47"/>
      <c r="FP81" s="47"/>
      <c r="FQ81" s="47"/>
      <c r="FR81" s="47"/>
      <c r="FS81" s="47"/>
      <c r="FT81" s="47"/>
      <c r="FU81" s="47"/>
      <c r="FV81" s="47"/>
      <c r="FW81" s="47"/>
      <c r="FX81" s="47"/>
      <c r="FY81" s="47"/>
      <c r="FZ81" s="47"/>
      <c r="GA81" s="47"/>
      <c r="GB81" s="47"/>
      <c r="GC81" s="47"/>
      <c r="GD81" s="47"/>
      <c r="GE81" s="47"/>
      <c r="GF81" s="47"/>
      <c r="GG81" s="47"/>
      <c r="GH81" s="47"/>
      <c r="GI81" s="47"/>
      <c r="GJ81" s="47"/>
      <c r="GK81" s="47"/>
      <c r="GL81" s="47"/>
      <c r="GM81" s="47"/>
      <c r="GN81" s="47"/>
      <c r="GO81" s="47"/>
      <c r="GP81" s="47"/>
      <c r="GQ81" s="47"/>
      <c r="GR81" s="47"/>
      <c r="GS81" s="47"/>
      <c r="GT81" s="47"/>
      <c r="GU81" s="47"/>
      <c r="GV81" s="47"/>
      <c r="GW81" s="47"/>
      <c r="GX81" s="47"/>
      <c r="GY81" s="47"/>
      <c r="GZ81" s="47"/>
      <c r="HA81" s="47"/>
      <c r="HB81" s="47"/>
      <c r="HC81" s="47"/>
      <c r="HD81" s="47"/>
      <c r="HE81" s="47"/>
      <c r="HF81" s="47"/>
      <c r="HG81" s="47"/>
      <c r="HH81" s="47"/>
      <c r="HI81" s="47"/>
      <c r="HJ81" s="47"/>
      <c r="HK81" s="47"/>
      <c r="HL81" s="47"/>
      <c r="HM81" s="47"/>
      <c r="HN81" s="47"/>
      <c r="HO81" s="47"/>
      <c r="HP81" s="47"/>
      <c r="HQ81" s="47"/>
      <c r="HR81" s="47"/>
      <c r="HS81" s="47"/>
      <c r="HT81" s="47"/>
      <c r="HU81" s="47"/>
      <c r="HV81" s="47"/>
      <c r="HW81" s="47"/>
      <c r="HX81" s="47"/>
      <c r="HY81" s="47"/>
      <c r="HZ81" s="47"/>
      <c r="IA81" s="47"/>
      <c r="IB81" s="47"/>
      <c r="IC81" s="47"/>
      <c r="ID81" s="47"/>
      <c r="IE81" s="47"/>
      <c r="IF81" s="47"/>
      <c r="IG81" s="47"/>
      <c r="IH81" s="47"/>
    </row>
    <row r="82" s="4" customFormat="1" ht="58" customHeight="1" spans="1:19">
      <c r="A82" s="13">
        <v>77</v>
      </c>
      <c r="B82" s="29" t="s">
        <v>211</v>
      </c>
      <c r="C82" s="29" t="s">
        <v>25</v>
      </c>
      <c r="D82" s="29"/>
      <c r="E82" s="29"/>
      <c r="F82" s="29" t="s">
        <v>29</v>
      </c>
      <c r="G82" s="29" t="s">
        <v>196</v>
      </c>
      <c r="H82" s="29">
        <f>SUM(H83:H84)</f>
        <v>123</v>
      </c>
      <c r="I82" s="29" t="s">
        <v>212</v>
      </c>
      <c r="J82" s="29">
        <f>SUM(J83:J84)</f>
        <v>0.246</v>
      </c>
      <c r="K82" s="29">
        <f t="shared" ref="K82:P82" si="2">SUM(K83:K84)</f>
        <v>0.006</v>
      </c>
      <c r="L82" s="29">
        <f t="shared" si="2"/>
        <v>0.24</v>
      </c>
      <c r="M82" s="29">
        <f t="shared" si="2"/>
        <v>0</v>
      </c>
      <c r="N82" s="29" t="s">
        <v>27</v>
      </c>
      <c r="O82" s="29">
        <f t="shared" si="2"/>
        <v>4</v>
      </c>
      <c r="P82" s="29">
        <f t="shared" si="2"/>
        <v>9</v>
      </c>
      <c r="Q82" s="29" t="s">
        <v>45</v>
      </c>
      <c r="R82" s="29" t="s">
        <v>213</v>
      </c>
      <c r="S82" s="29" t="s">
        <v>37</v>
      </c>
    </row>
    <row r="83" s="4" customFormat="1" ht="61" customHeight="1" spans="1:19">
      <c r="A83" s="13">
        <v>78</v>
      </c>
      <c r="B83" s="61"/>
      <c r="C83" s="61" t="s">
        <v>47</v>
      </c>
      <c r="D83" s="61" t="s">
        <v>63</v>
      </c>
      <c r="E83" s="61"/>
      <c r="F83" s="50" t="s">
        <v>29</v>
      </c>
      <c r="G83" s="50" t="s">
        <v>196</v>
      </c>
      <c r="H83" s="50">
        <v>100</v>
      </c>
      <c r="I83" s="50" t="s">
        <v>214</v>
      </c>
      <c r="J83" s="61">
        <v>0.2</v>
      </c>
      <c r="K83" s="50">
        <v>0</v>
      </c>
      <c r="L83" s="50">
        <v>0.2</v>
      </c>
      <c r="M83" s="50">
        <v>0</v>
      </c>
      <c r="N83" s="50" t="s">
        <v>27</v>
      </c>
      <c r="O83" s="50">
        <v>1</v>
      </c>
      <c r="P83" s="50">
        <v>2</v>
      </c>
      <c r="Q83" s="50" t="s">
        <v>45</v>
      </c>
      <c r="R83" s="50" t="s">
        <v>215</v>
      </c>
      <c r="S83" s="78" t="s">
        <v>37</v>
      </c>
    </row>
    <row r="84" s="4" customFormat="1" ht="61" customHeight="1" spans="1:19">
      <c r="A84" s="13">
        <v>79</v>
      </c>
      <c r="B84" s="61"/>
      <c r="C84" s="61" t="s">
        <v>47</v>
      </c>
      <c r="D84" s="61" t="s">
        <v>52</v>
      </c>
      <c r="E84" s="61"/>
      <c r="F84" s="50" t="s">
        <v>29</v>
      </c>
      <c r="G84" s="50" t="s">
        <v>196</v>
      </c>
      <c r="H84" s="50">
        <v>23</v>
      </c>
      <c r="I84" s="50" t="s">
        <v>216</v>
      </c>
      <c r="J84" s="61">
        <v>0.046</v>
      </c>
      <c r="K84" s="50">
        <v>0.006</v>
      </c>
      <c r="L84" s="50">
        <v>0.04</v>
      </c>
      <c r="M84" s="50">
        <v>0</v>
      </c>
      <c r="N84" s="50" t="s">
        <v>27</v>
      </c>
      <c r="O84" s="50">
        <v>3</v>
      </c>
      <c r="P84" s="50">
        <v>7</v>
      </c>
      <c r="Q84" s="50" t="s">
        <v>217</v>
      </c>
      <c r="R84" s="50" t="s">
        <v>218</v>
      </c>
      <c r="S84" s="78" t="s">
        <v>37</v>
      </c>
    </row>
    <row r="85" s="4" customFormat="1" ht="56" customHeight="1" spans="1:19">
      <c r="A85" s="13">
        <v>80</v>
      </c>
      <c r="B85" s="29" t="s">
        <v>219</v>
      </c>
      <c r="C85" s="29" t="s">
        <v>25</v>
      </c>
      <c r="D85" s="29"/>
      <c r="E85" s="29"/>
      <c r="F85" s="29" t="s">
        <v>29</v>
      </c>
      <c r="G85" s="29" t="s">
        <v>196</v>
      </c>
      <c r="H85" s="29">
        <f>SUM(H86:H88)</f>
        <v>1815</v>
      </c>
      <c r="I85" s="29" t="s">
        <v>220</v>
      </c>
      <c r="J85" s="29">
        <f>SUM(J86:J88)</f>
        <v>1.815</v>
      </c>
      <c r="K85" s="29">
        <f>SUM(K86:K88)</f>
        <v>1.465</v>
      </c>
      <c r="L85" s="29">
        <f>SUM(L86:L88)</f>
        <v>0.35</v>
      </c>
      <c r="M85" s="29">
        <f>SUM(M86:M88)</f>
        <v>0</v>
      </c>
      <c r="N85" s="29" t="s">
        <v>27</v>
      </c>
      <c r="O85" s="29">
        <f>SUM(N86:N88)</f>
        <v>0</v>
      </c>
      <c r="P85" s="29">
        <f>SUM(O86:O88)</f>
        <v>17</v>
      </c>
      <c r="Q85" s="29" t="s">
        <v>45</v>
      </c>
      <c r="R85" s="29" t="s">
        <v>221</v>
      </c>
      <c r="S85" s="29" t="s">
        <v>37</v>
      </c>
    </row>
    <row r="86" s="4" customFormat="1" ht="87" customHeight="1" spans="1:19">
      <c r="A86" s="13">
        <v>81</v>
      </c>
      <c r="B86" s="61"/>
      <c r="C86" s="61" t="s">
        <v>47</v>
      </c>
      <c r="D86" s="61" t="s">
        <v>48</v>
      </c>
      <c r="E86" s="61"/>
      <c r="F86" s="61" t="s">
        <v>29</v>
      </c>
      <c r="G86" s="61" t="s">
        <v>196</v>
      </c>
      <c r="H86" s="61">
        <v>730</v>
      </c>
      <c r="I86" s="61" t="s">
        <v>222</v>
      </c>
      <c r="J86" s="61">
        <f>K86+L86+M86</f>
        <v>0.73</v>
      </c>
      <c r="K86" s="61">
        <v>0.52</v>
      </c>
      <c r="L86" s="61">
        <v>0.21</v>
      </c>
      <c r="M86" s="61">
        <v>0</v>
      </c>
      <c r="N86" s="61" t="s">
        <v>27</v>
      </c>
      <c r="O86" s="61">
        <v>6</v>
      </c>
      <c r="P86" s="61">
        <v>21</v>
      </c>
      <c r="Q86" s="61" t="s">
        <v>50</v>
      </c>
      <c r="R86" s="61" t="s">
        <v>223</v>
      </c>
      <c r="S86" s="61" t="s">
        <v>37</v>
      </c>
    </row>
    <row r="87" s="4" customFormat="1" ht="98" customHeight="1" spans="1:19">
      <c r="A87" s="13">
        <v>82</v>
      </c>
      <c r="B87" s="61"/>
      <c r="C87" s="61" t="s">
        <v>47</v>
      </c>
      <c r="D87" s="61" t="s">
        <v>52</v>
      </c>
      <c r="E87" s="61"/>
      <c r="F87" s="61" t="s">
        <v>29</v>
      </c>
      <c r="G87" s="61" t="s">
        <v>196</v>
      </c>
      <c r="H87" s="61">
        <v>385</v>
      </c>
      <c r="I87" s="61" t="s">
        <v>224</v>
      </c>
      <c r="J87" s="61">
        <v>0.385</v>
      </c>
      <c r="K87" s="61">
        <v>0.345</v>
      </c>
      <c r="L87" s="61">
        <v>0.04</v>
      </c>
      <c r="M87" s="61">
        <v>0</v>
      </c>
      <c r="N87" s="61" t="s">
        <v>27</v>
      </c>
      <c r="O87" s="61">
        <v>4</v>
      </c>
      <c r="P87" s="61">
        <v>15</v>
      </c>
      <c r="Q87" s="61" t="s">
        <v>225</v>
      </c>
      <c r="R87" s="61" t="s">
        <v>226</v>
      </c>
      <c r="S87" s="61" t="s">
        <v>37</v>
      </c>
    </row>
    <row r="88" s="4" customFormat="1" ht="60" customHeight="1" spans="1:19">
      <c r="A88" s="13">
        <v>83</v>
      </c>
      <c r="B88" s="61"/>
      <c r="C88" s="61" t="s">
        <v>47</v>
      </c>
      <c r="D88" s="61" t="s">
        <v>55</v>
      </c>
      <c r="E88" s="61"/>
      <c r="F88" s="61" t="s">
        <v>29</v>
      </c>
      <c r="G88" s="61" t="s">
        <v>196</v>
      </c>
      <c r="H88" s="61">
        <v>700</v>
      </c>
      <c r="I88" s="61" t="s">
        <v>227</v>
      </c>
      <c r="J88" s="61">
        <v>0.7</v>
      </c>
      <c r="K88" s="61">
        <v>0.6</v>
      </c>
      <c r="L88" s="61">
        <v>0.1</v>
      </c>
      <c r="M88" s="61">
        <v>0</v>
      </c>
      <c r="N88" s="61" t="s">
        <v>27</v>
      </c>
      <c r="O88" s="61">
        <v>7</v>
      </c>
      <c r="P88" s="61">
        <v>24</v>
      </c>
      <c r="Q88" s="61" t="s">
        <v>228</v>
      </c>
      <c r="R88" s="61" t="s">
        <v>229</v>
      </c>
      <c r="S88" s="61" t="s">
        <v>37</v>
      </c>
    </row>
    <row r="89" s="4" customFormat="1" ht="49.9" customHeight="1" spans="1:19">
      <c r="A89" s="13">
        <v>84</v>
      </c>
      <c r="B89" s="28" t="s">
        <v>230</v>
      </c>
      <c r="C89" s="28" t="s">
        <v>25</v>
      </c>
      <c r="D89" s="28"/>
      <c r="E89" s="28"/>
      <c r="F89" s="28" t="s">
        <v>29</v>
      </c>
      <c r="G89" s="28" t="s">
        <v>39</v>
      </c>
      <c r="H89" s="28">
        <f t="shared" ref="H89:M89" si="3">H90</f>
        <v>0</v>
      </c>
      <c r="I89" s="28" t="s">
        <v>231</v>
      </c>
      <c r="J89" s="28">
        <v>0</v>
      </c>
      <c r="K89" s="28">
        <v>0</v>
      </c>
      <c r="L89" s="28">
        <f t="shared" si="3"/>
        <v>0</v>
      </c>
      <c r="M89" s="28">
        <f t="shared" si="3"/>
        <v>0</v>
      </c>
      <c r="N89" s="41" t="s">
        <v>27</v>
      </c>
      <c r="O89" s="28">
        <f>O90</f>
        <v>0</v>
      </c>
      <c r="P89" s="28">
        <f>P90</f>
        <v>0</v>
      </c>
      <c r="Q89" s="41"/>
      <c r="R89" s="41"/>
      <c r="S89" s="41" t="s">
        <v>37</v>
      </c>
    </row>
    <row r="90" s="4" customFormat="1" ht="56" customHeight="1" spans="1:19">
      <c r="A90" s="13">
        <v>85</v>
      </c>
      <c r="B90" s="29" t="s">
        <v>232</v>
      </c>
      <c r="C90" s="29" t="s">
        <v>25</v>
      </c>
      <c r="D90" s="29"/>
      <c r="E90" s="29"/>
      <c r="F90" s="29" t="s">
        <v>29</v>
      </c>
      <c r="G90" s="29" t="s">
        <v>39</v>
      </c>
      <c r="H90" s="29">
        <v>0</v>
      </c>
      <c r="I90" s="29" t="s">
        <v>233</v>
      </c>
      <c r="J90" s="29">
        <v>0</v>
      </c>
      <c r="K90" s="29">
        <v>0</v>
      </c>
      <c r="L90" s="29">
        <v>0</v>
      </c>
      <c r="M90" s="29">
        <v>0</v>
      </c>
      <c r="N90" s="29" t="s">
        <v>27</v>
      </c>
      <c r="O90" s="29">
        <v>0</v>
      </c>
      <c r="P90" s="29">
        <v>0</v>
      </c>
      <c r="Q90" s="29" t="s">
        <v>45</v>
      </c>
      <c r="R90" s="29" t="s">
        <v>119</v>
      </c>
      <c r="S90" s="29" t="s">
        <v>37</v>
      </c>
    </row>
    <row r="91" s="4" customFormat="1" ht="61" customHeight="1" spans="1:19">
      <c r="A91" s="13">
        <v>87</v>
      </c>
      <c r="B91" s="28" t="s">
        <v>234</v>
      </c>
      <c r="C91" s="28" t="s">
        <v>25</v>
      </c>
      <c r="D91" s="28"/>
      <c r="E91" s="28"/>
      <c r="F91" s="28" t="s">
        <v>29</v>
      </c>
      <c r="G91" s="28" t="s">
        <v>25</v>
      </c>
      <c r="H91" s="28">
        <f>SUM(H92,H93,H97,H99)</f>
        <v>73</v>
      </c>
      <c r="I91" s="28" t="s">
        <v>235</v>
      </c>
      <c r="J91" s="28">
        <f>SUM(J92,J93,J97,J99)</f>
        <v>0.77</v>
      </c>
      <c r="K91" s="28">
        <f>SUM(K92,K93,K97,K99)</f>
        <v>0.64</v>
      </c>
      <c r="L91" s="28">
        <f>SUM(L92,L93,L97,L99)</f>
        <v>0.13</v>
      </c>
      <c r="M91" s="28">
        <f>SUM(M92,M93,M97,M99)</f>
        <v>0</v>
      </c>
      <c r="N91" s="41" t="s">
        <v>27</v>
      </c>
      <c r="O91" s="28">
        <f>SUM(O92,O93,O97,O99)</f>
        <v>7</v>
      </c>
      <c r="P91" s="28">
        <f>P92+P93+P97+P99</f>
        <v>27</v>
      </c>
      <c r="Q91" s="41"/>
      <c r="R91" s="41"/>
      <c r="S91" s="41" t="s">
        <v>37</v>
      </c>
    </row>
    <row r="92" s="4" customFormat="1" ht="47" customHeight="1" spans="1:19">
      <c r="A92" s="13">
        <v>88</v>
      </c>
      <c r="B92" s="29" t="s">
        <v>236</v>
      </c>
      <c r="C92" s="29" t="s">
        <v>25</v>
      </c>
      <c r="D92" s="29"/>
      <c r="E92" s="29"/>
      <c r="F92" s="29" t="s">
        <v>29</v>
      </c>
      <c r="G92" s="29" t="s">
        <v>237</v>
      </c>
      <c r="H92" s="29">
        <v>0</v>
      </c>
      <c r="I92" s="29"/>
      <c r="J92" s="29">
        <v>0</v>
      </c>
      <c r="K92" s="29">
        <v>0</v>
      </c>
      <c r="L92" s="29">
        <v>0</v>
      </c>
      <c r="M92" s="29">
        <v>0</v>
      </c>
      <c r="N92" s="29" t="s">
        <v>27</v>
      </c>
      <c r="O92" s="29">
        <v>0</v>
      </c>
      <c r="P92" s="29">
        <v>0</v>
      </c>
      <c r="Q92" s="29"/>
      <c r="R92" s="29"/>
      <c r="S92" s="29" t="s">
        <v>37</v>
      </c>
    </row>
    <row r="93" s="4" customFormat="1" ht="64" customHeight="1" spans="1:19">
      <c r="A93" s="13">
        <v>89</v>
      </c>
      <c r="B93" s="29" t="s">
        <v>238</v>
      </c>
      <c r="C93" s="29" t="s">
        <v>25</v>
      </c>
      <c r="D93" s="29"/>
      <c r="E93" s="29"/>
      <c r="F93" s="29" t="s">
        <v>29</v>
      </c>
      <c r="G93" s="29" t="s">
        <v>239</v>
      </c>
      <c r="H93" s="29">
        <f>SUM(H94:H96)</f>
        <v>72</v>
      </c>
      <c r="I93" s="29" t="s">
        <v>240</v>
      </c>
      <c r="J93" s="29">
        <f>SUM(J94:J96)</f>
        <v>0.72</v>
      </c>
      <c r="K93" s="29">
        <f t="shared" ref="K93:P93" si="4">SUM(K94:K96)</f>
        <v>0.59</v>
      </c>
      <c r="L93" s="29">
        <f t="shared" si="4"/>
        <v>0.13</v>
      </c>
      <c r="M93" s="29">
        <f t="shared" si="4"/>
        <v>0</v>
      </c>
      <c r="N93" s="29" t="s">
        <v>27</v>
      </c>
      <c r="O93" s="29">
        <f t="shared" si="4"/>
        <v>6</v>
      </c>
      <c r="P93" s="29">
        <f t="shared" si="4"/>
        <v>24</v>
      </c>
      <c r="Q93" s="29" t="s">
        <v>45</v>
      </c>
      <c r="R93" s="29" t="s">
        <v>241</v>
      </c>
      <c r="S93" s="29" t="s">
        <v>37</v>
      </c>
    </row>
    <row r="94" s="4" customFormat="1" ht="86" customHeight="1" spans="1:19">
      <c r="A94" s="13">
        <v>90</v>
      </c>
      <c r="B94" s="50"/>
      <c r="C94" s="50" t="s">
        <v>47</v>
      </c>
      <c r="D94" s="50" t="s">
        <v>63</v>
      </c>
      <c r="E94" s="50"/>
      <c r="F94" s="50" t="s">
        <v>29</v>
      </c>
      <c r="G94" s="50" t="s">
        <v>239</v>
      </c>
      <c r="H94" s="50">
        <v>19</v>
      </c>
      <c r="I94" s="50" t="s">
        <v>242</v>
      </c>
      <c r="J94" s="61">
        <f>K94+L94+M94</f>
        <v>0.19</v>
      </c>
      <c r="K94" s="50">
        <v>0.06</v>
      </c>
      <c r="L94" s="50">
        <v>0.13</v>
      </c>
      <c r="M94" s="50">
        <v>0</v>
      </c>
      <c r="N94" s="50" t="s">
        <v>27</v>
      </c>
      <c r="O94" s="50">
        <v>3</v>
      </c>
      <c r="P94" s="50">
        <v>12</v>
      </c>
      <c r="Q94" s="50" t="s">
        <v>45</v>
      </c>
      <c r="R94" s="50" t="s">
        <v>243</v>
      </c>
      <c r="S94" s="50" t="s">
        <v>37</v>
      </c>
    </row>
    <row r="95" s="4" customFormat="1" ht="87" customHeight="1" spans="1:19">
      <c r="A95" s="13">
        <v>91</v>
      </c>
      <c r="B95" s="50"/>
      <c r="C95" s="50" t="s">
        <v>47</v>
      </c>
      <c r="D95" s="50" t="s">
        <v>48</v>
      </c>
      <c r="E95" s="50"/>
      <c r="F95" s="50" t="s">
        <v>29</v>
      </c>
      <c r="G95" s="50" t="s">
        <v>239</v>
      </c>
      <c r="H95" s="50">
        <v>50</v>
      </c>
      <c r="I95" s="50" t="s">
        <v>244</v>
      </c>
      <c r="J95" s="61">
        <v>0.5</v>
      </c>
      <c r="K95" s="50">
        <v>0.5</v>
      </c>
      <c r="L95" s="50">
        <v>0</v>
      </c>
      <c r="M95" s="50">
        <v>0</v>
      </c>
      <c r="N95" s="50" t="s">
        <v>27</v>
      </c>
      <c r="O95" s="50">
        <v>2</v>
      </c>
      <c r="P95" s="50">
        <v>9</v>
      </c>
      <c r="Q95" s="50" t="s">
        <v>45</v>
      </c>
      <c r="R95" s="50" t="s">
        <v>245</v>
      </c>
      <c r="S95" s="50" t="s">
        <v>37</v>
      </c>
    </row>
    <row r="96" s="4" customFormat="1" ht="98" customHeight="1" spans="1:19">
      <c r="A96" s="13">
        <v>92</v>
      </c>
      <c r="B96" s="50"/>
      <c r="C96" s="50" t="s">
        <v>47</v>
      </c>
      <c r="D96" s="50" t="s">
        <v>52</v>
      </c>
      <c r="E96" s="50"/>
      <c r="F96" s="50" t="s">
        <v>29</v>
      </c>
      <c r="G96" s="50" t="s">
        <v>239</v>
      </c>
      <c r="H96" s="50">
        <v>3</v>
      </c>
      <c r="I96" s="50" t="s">
        <v>246</v>
      </c>
      <c r="J96" s="61">
        <v>0.03</v>
      </c>
      <c r="K96" s="50">
        <v>0.03</v>
      </c>
      <c r="L96" s="50">
        <v>0</v>
      </c>
      <c r="M96" s="50">
        <v>0</v>
      </c>
      <c r="N96" s="50" t="s">
        <v>27</v>
      </c>
      <c r="O96" s="50">
        <v>1</v>
      </c>
      <c r="P96" s="50">
        <v>3</v>
      </c>
      <c r="Q96" s="50" t="s">
        <v>247</v>
      </c>
      <c r="R96" s="50" t="s">
        <v>248</v>
      </c>
      <c r="S96" s="50" t="s">
        <v>37</v>
      </c>
    </row>
    <row r="97" s="4" customFormat="1" ht="49" customHeight="1" spans="1:19">
      <c r="A97" s="13">
        <v>93</v>
      </c>
      <c r="B97" s="29" t="s">
        <v>249</v>
      </c>
      <c r="C97" s="29" t="s">
        <v>25</v>
      </c>
      <c r="D97" s="29"/>
      <c r="E97" s="29"/>
      <c r="F97" s="29" t="s">
        <v>29</v>
      </c>
      <c r="G97" s="29" t="s">
        <v>237</v>
      </c>
      <c r="H97" s="29">
        <f>SUM(H98)</f>
        <v>1</v>
      </c>
      <c r="I97" s="29" t="s">
        <v>250</v>
      </c>
      <c r="J97" s="29">
        <f>SUM(J98)</f>
        <v>0.05</v>
      </c>
      <c r="K97" s="29">
        <f>SUM(K98)</f>
        <v>0.05</v>
      </c>
      <c r="L97" s="29">
        <f>SUM(L98)</f>
        <v>0</v>
      </c>
      <c r="M97" s="29">
        <f>SUM(M98)</f>
        <v>0</v>
      </c>
      <c r="N97" s="29" t="s">
        <v>27</v>
      </c>
      <c r="O97" s="29">
        <f>SUM(O98)</f>
        <v>1</v>
      </c>
      <c r="P97" s="29">
        <f>SUM(P98)</f>
        <v>3</v>
      </c>
      <c r="Q97" s="29" t="s">
        <v>45</v>
      </c>
      <c r="R97" s="29" t="s">
        <v>119</v>
      </c>
      <c r="S97" s="29" t="s">
        <v>37</v>
      </c>
    </row>
    <row r="98" s="4" customFormat="1" ht="94" customHeight="1" spans="1:19">
      <c r="A98" s="13">
        <v>94</v>
      </c>
      <c r="B98" s="50"/>
      <c r="C98" s="50" t="s">
        <v>47</v>
      </c>
      <c r="D98" s="50" t="s">
        <v>52</v>
      </c>
      <c r="E98" s="50"/>
      <c r="F98" s="50" t="s">
        <v>29</v>
      </c>
      <c r="G98" s="50" t="s">
        <v>237</v>
      </c>
      <c r="H98" s="50">
        <v>1</v>
      </c>
      <c r="I98" s="50" t="s">
        <v>251</v>
      </c>
      <c r="J98" s="61">
        <v>0.05</v>
      </c>
      <c r="K98" s="50">
        <v>0.05</v>
      </c>
      <c r="L98" s="50">
        <v>0</v>
      </c>
      <c r="M98" s="50">
        <v>0</v>
      </c>
      <c r="N98" s="50" t="s">
        <v>27</v>
      </c>
      <c r="O98" s="50">
        <v>1</v>
      </c>
      <c r="P98" s="50">
        <v>3</v>
      </c>
      <c r="Q98" s="50" t="s">
        <v>252</v>
      </c>
      <c r="R98" s="50" t="s">
        <v>248</v>
      </c>
      <c r="S98" s="50" t="s">
        <v>37</v>
      </c>
    </row>
    <row r="99" s="4" customFormat="1" ht="60" customHeight="1" spans="1:19">
      <c r="A99" s="13">
        <v>95</v>
      </c>
      <c r="B99" s="29" t="s">
        <v>253</v>
      </c>
      <c r="C99" s="29" t="s">
        <v>25</v>
      </c>
      <c r="D99" s="29"/>
      <c r="E99" s="29"/>
      <c r="F99" s="29" t="s">
        <v>29</v>
      </c>
      <c r="G99" s="29" t="s">
        <v>254</v>
      </c>
      <c r="H99" s="29">
        <v>0</v>
      </c>
      <c r="I99" s="29"/>
      <c r="J99" s="29">
        <v>0</v>
      </c>
      <c r="K99" s="29">
        <v>0</v>
      </c>
      <c r="L99" s="29">
        <v>0</v>
      </c>
      <c r="M99" s="29">
        <v>0</v>
      </c>
      <c r="N99" s="29" t="s">
        <v>27</v>
      </c>
      <c r="O99" s="29">
        <v>0</v>
      </c>
      <c r="P99" s="29">
        <v>0</v>
      </c>
      <c r="Q99" s="29"/>
      <c r="R99" s="29"/>
      <c r="S99" s="29" t="s">
        <v>37</v>
      </c>
    </row>
    <row r="100" s="4" customFormat="1" ht="66" customHeight="1" spans="1:19">
      <c r="A100" s="13">
        <v>96</v>
      </c>
      <c r="B100" s="74" t="s">
        <v>255</v>
      </c>
      <c r="C100" s="74"/>
      <c r="D100" s="74"/>
      <c r="E100" s="74"/>
      <c r="F100" s="75" t="s">
        <v>25</v>
      </c>
      <c r="G100" s="76" t="s">
        <v>25</v>
      </c>
      <c r="H100" s="75">
        <f>SUM(H101,H102,H107,H108,H111,H112,H114)</f>
        <v>12</v>
      </c>
      <c r="I100" s="75"/>
      <c r="J100" s="75">
        <f>SUM(J101,J102,J107,J108,J111,J112,J114)</f>
        <v>700</v>
      </c>
      <c r="K100" s="75">
        <f>SUM(K101,K102,K107,K108,K111,K112,K114)</f>
        <v>630</v>
      </c>
      <c r="L100" s="75">
        <f>SUM(L101,L102,L107,L108,L111,L112,L114)</f>
        <v>60</v>
      </c>
      <c r="M100" s="75">
        <f>SUM(M101,M102,M107,M108,M111,M112,M114)</f>
        <v>10</v>
      </c>
      <c r="N100" s="75" t="s">
        <v>256</v>
      </c>
      <c r="O100" s="75">
        <f>SUM(O101,O102,O107,O108,O111,O112,O114)</f>
        <v>2443</v>
      </c>
      <c r="P100" s="75">
        <f>SUM(P101,P102,P107,P108,P111,P112,P114)</f>
        <v>8098</v>
      </c>
      <c r="Q100" s="76"/>
      <c r="R100" s="76"/>
      <c r="S100" s="76"/>
    </row>
    <row r="101" s="4" customFormat="1" ht="66" customHeight="1" spans="1:19">
      <c r="A101" s="13">
        <v>97</v>
      </c>
      <c r="B101" s="28" t="s">
        <v>257</v>
      </c>
      <c r="C101" s="28"/>
      <c r="D101" s="28"/>
      <c r="E101" s="28"/>
      <c r="F101" s="28" t="s">
        <v>29</v>
      </c>
      <c r="G101" s="28" t="s">
        <v>258</v>
      </c>
      <c r="H101" s="28">
        <v>0</v>
      </c>
      <c r="I101" s="41"/>
      <c r="J101" s="41">
        <v>0</v>
      </c>
      <c r="K101" s="28">
        <v>0</v>
      </c>
      <c r="L101" s="28">
        <v>0</v>
      </c>
      <c r="M101" s="28">
        <v>0</v>
      </c>
      <c r="N101" s="28" t="s">
        <v>256</v>
      </c>
      <c r="O101" s="28">
        <v>0</v>
      </c>
      <c r="P101" s="28">
        <v>0</v>
      </c>
      <c r="Q101" s="41"/>
      <c r="R101" s="41"/>
      <c r="S101" s="41"/>
    </row>
    <row r="102" s="4" customFormat="1" ht="60" customHeight="1" spans="1:19">
      <c r="A102" s="13">
        <v>98</v>
      </c>
      <c r="B102" s="28" t="s">
        <v>259</v>
      </c>
      <c r="C102" s="28"/>
      <c r="D102" s="28"/>
      <c r="E102" s="28"/>
      <c r="F102" s="28" t="s">
        <v>29</v>
      </c>
      <c r="G102" s="28" t="s">
        <v>258</v>
      </c>
      <c r="H102" s="28">
        <f>SUM(H103:H106)</f>
        <v>4</v>
      </c>
      <c r="I102" s="41"/>
      <c r="J102" s="41">
        <f>SUM(J103:J106)</f>
        <v>200</v>
      </c>
      <c r="K102" s="28">
        <f>SUM(K103:K106)</f>
        <v>150</v>
      </c>
      <c r="L102" s="28">
        <f>SUM(L103:L106)</f>
        <v>50</v>
      </c>
      <c r="M102" s="28">
        <f>SUM(M103:M106)</f>
        <v>0</v>
      </c>
      <c r="N102" s="28" t="s">
        <v>27</v>
      </c>
      <c r="O102" s="28">
        <f>SUM(O103:O106)</f>
        <v>810</v>
      </c>
      <c r="P102" s="28">
        <f>SUM(P103:P106)</f>
        <v>2676</v>
      </c>
      <c r="Q102" s="41" t="s">
        <v>260</v>
      </c>
      <c r="R102" s="41" t="s">
        <v>261</v>
      </c>
      <c r="S102" s="41" t="s">
        <v>262</v>
      </c>
    </row>
    <row r="103" s="4" customFormat="1" ht="60" customHeight="1" spans="1:19">
      <c r="A103" s="13">
        <v>99</v>
      </c>
      <c r="B103" s="50" t="s">
        <v>263</v>
      </c>
      <c r="C103" s="50" t="s">
        <v>47</v>
      </c>
      <c r="D103" s="50" t="s">
        <v>63</v>
      </c>
      <c r="E103" s="50"/>
      <c r="F103" s="50" t="s">
        <v>29</v>
      </c>
      <c r="G103" s="50" t="s">
        <v>258</v>
      </c>
      <c r="H103" s="50">
        <v>1</v>
      </c>
      <c r="I103" s="50" t="s">
        <v>264</v>
      </c>
      <c r="J103" s="61">
        <v>50</v>
      </c>
      <c r="K103" s="50">
        <v>0</v>
      </c>
      <c r="L103" s="50">
        <v>50</v>
      </c>
      <c r="M103" s="50">
        <v>0</v>
      </c>
      <c r="N103" s="50" t="s">
        <v>27</v>
      </c>
      <c r="O103" s="50">
        <v>156</v>
      </c>
      <c r="P103" s="50">
        <v>468</v>
      </c>
      <c r="Q103" s="50" t="s">
        <v>260</v>
      </c>
      <c r="R103" s="50" t="s">
        <v>265</v>
      </c>
      <c r="S103" s="50" t="s">
        <v>262</v>
      </c>
    </row>
    <row r="104" s="4" customFormat="1" ht="60" customHeight="1" spans="1:19">
      <c r="A104" s="13">
        <v>100</v>
      </c>
      <c r="B104" s="50" t="s">
        <v>266</v>
      </c>
      <c r="C104" s="50" t="s">
        <v>47</v>
      </c>
      <c r="D104" s="50" t="s">
        <v>55</v>
      </c>
      <c r="E104" s="50"/>
      <c r="F104" s="50" t="s">
        <v>29</v>
      </c>
      <c r="G104" s="50" t="s">
        <v>258</v>
      </c>
      <c r="H104" s="50">
        <v>1</v>
      </c>
      <c r="I104" s="50" t="s">
        <v>264</v>
      </c>
      <c r="J104" s="61">
        <v>50</v>
      </c>
      <c r="K104" s="50">
        <v>50</v>
      </c>
      <c r="L104" s="50">
        <v>0</v>
      </c>
      <c r="M104" s="50">
        <v>0</v>
      </c>
      <c r="N104" s="50" t="s">
        <v>27</v>
      </c>
      <c r="O104" s="50">
        <v>200</v>
      </c>
      <c r="P104" s="50">
        <v>687</v>
      </c>
      <c r="Q104" s="50" t="s">
        <v>260</v>
      </c>
      <c r="R104" s="50" t="s">
        <v>267</v>
      </c>
      <c r="S104" s="50" t="s">
        <v>262</v>
      </c>
    </row>
    <row r="105" s="4" customFormat="1" ht="84" customHeight="1" spans="1:19">
      <c r="A105" s="13">
        <v>101</v>
      </c>
      <c r="B105" s="50" t="s">
        <v>268</v>
      </c>
      <c r="C105" s="50" t="s">
        <v>47</v>
      </c>
      <c r="D105" s="50" t="s">
        <v>52</v>
      </c>
      <c r="E105" s="50"/>
      <c r="F105" s="50" t="s">
        <v>29</v>
      </c>
      <c r="G105" s="50" t="s">
        <v>258</v>
      </c>
      <c r="H105" s="50">
        <v>1</v>
      </c>
      <c r="I105" s="50" t="s">
        <v>264</v>
      </c>
      <c r="J105" s="61">
        <v>50</v>
      </c>
      <c r="K105" s="50">
        <v>50</v>
      </c>
      <c r="L105" s="50">
        <v>0</v>
      </c>
      <c r="M105" s="50">
        <v>0</v>
      </c>
      <c r="N105" s="50" t="s">
        <v>27</v>
      </c>
      <c r="O105" s="50">
        <v>165</v>
      </c>
      <c r="P105" s="50">
        <v>515</v>
      </c>
      <c r="Q105" s="50" t="s">
        <v>260</v>
      </c>
      <c r="R105" s="50" t="s">
        <v>269</v>
      </c>
      <c r="S105" s="50" t="s">
        <v>262</v>
      </c>
    </row>
    <row r="106" s="4" customFormat="1" ht="63" customHeight="1" spans="1:19">
      <c r="A106" s="13">
        <v>102</v>
      </c>
      <c r="B106" s="50" t="s">
        <v>270</v>
      </c>
      <c r="C106" s="50" t="s">
        <v>47</v>
      </c>
      <c r="D106" s="50" t="s">
        <v>48</v>
      </c>
      <c r="E106" s="50"/>
      <c r="F106" s="50" t="s">
        <v>29</v>
      </c>
      <c r="G106" s="50" t="s">
        <v>258</v>
      </c>
      <c r="H106" s="50">
        <v>1</v>
      </c>
      <c r="I106" s="50" t="s">
        <v>264</v>
      </c>
      <c r="J106" s="61">
        <v>50</v>
      </c>
      <c r="K106" s="50">
        <v>50</v>
      </c>
      <c r="L106" s="50">
        <v>0</v>
      </c>
      <c r="M106" s="50">
        <v>0</v>
      </c>
      <c r="N106" s="50" t="s">
        <v>27</v>
      </c>
      <c r="O106" s="50">
        <v>289</v>
      </c>
      <c r="P106" s="50">
        <v>1006</v>
      </c>
      <c r="Q106" s="50" t="s">
        <v>260</v>
      </c>
      <c r="R106" s="50" t="s">
        <v>271</v>
      </c>
      <c r="S106" s="50" t="s">
        <v>262</v>
      </c>
    </row>
    <row r="107" s="4" customFormat="1" ht="37.15" customHeight="1" spans="1:19">
      <c r="A107" s="13">
        <v>103</v>
      </c>
      <c r="B107" s="28" t="s">
        <v>272</v>
      </c>
      <c r="C107" s="28"/>
      <c r="D107" s="28"/>
      <c r="E107" s="28"/>
      <c r="F107" s="28" t="s">
        <v>29</v>
      </c>
      <c r="G107" s="28" t="s">
        <v>258</v>
      </c>
      <c r="H107" s="28">
        <v>0</v>
      </c>
      <c r="I107" s="41"/>
      <c r="J107" s="28">
        <v>0</v>
      </c>
      <c r="K107" s="28">
        <v>0</v>
      </c>
      <c r="L107" s="28">
        <v>0</v>
      </c>
      <c r="M107" s="28">
        <v>0</v>
      </c>
      <c r="N107" s="28" t="s">
        <v>27</v>
      </c>
      <c r="O107" s="28">
        <v>0</v>
      </c>
      <c r="P107" s="28">
        <v>0</v>
      </c>
      <c r="Q107" s="41"/>
      <c r="R107" s="41"/>
      <c r="S107" s="41"/>
    </row>
    <row r="108" s="4" customFormat="1" ht="37.15" customHeight="1" spans="1:19">
      <c r="A108" s="13">
        <v>104</v>
      </c>
      <c r="B108" s="28" t="s">
        <v>273</v>
      </c>
      <c r="C108" s="28"/>
      <c r="D108" s="28"/>
      <c r="E108" s="28"/>
      <c r="F108" s="28" t="s">
        <v>29</v>
      </c>
      <c r="G108" s="28" t="s">
        <v>258</v>
      </c>
      <c r="H108" s="28">
        <v>2</v>
      </c>
      <c r="I108" s="28" t="s">
        <v>274</v>
      </c>
      <c r="J108" s="28">
        <f>SUM(J109:J110)</f>
        <v>10</v>
      </c>
      <c r="K108" s="28">
        <f>SUM(K109:K110)</f>
        <v>0</v>
      </c>
      <c r="L108" s="28">
        <f>SUM(L109:L110)</f>
        <v>0</v>
      </c>
      <c r="M108" s="28">
        <f>SUM(M109:M110)</f>
        <v>10</v>
      </c>
      <c r="N108" s="28" t="s">
        <v>27</v>
      </c>
      <c r="O108" s="28">
        <f>SUM(O109:O110)</f>
        <v>393</v>
      </c>
      <c r="P108" s="28">
        <f>SUM(P109:P110)</f>
        <v>1312</v>
      </c>
      <c r="Q108" s="28" t="s">
        <v>260</v>
      </c>
      <c r="R108" s="28" t="s">
        <v>275</v>
      </c>
      <c r="S108" s="41" t="s">
        <v>276</v>
      </c>
    </row>
    <row r="109" s="4" customFormat="1" ht="57" customHeight="1" spans="1:19">
      <c r="A109" s="13">
        <v>105</v>
      </c>
      <c r="B109" s="50" t="s">
        <v>277</v>
      </c>
      <c r="C109" s="50" t="s">
        <v>47</v>
      </c>
      <c r="D109" s="50" t="s">
        <v>63</v>
      </c>
      <c r="E109" s="50"/>
      <c r="F109" s="50" t="s">
        <v>29</v>
      </c>
      <c r="G109" s="50" t="s">
        <v>258</v>
      </c>
      <c r="H109" s="50">
        <v>1</v>
      </c>
      <c r="I109" s="50" t="s">
        <v>274</v>
      </c>
      <c r="J109" s="61">
        <v>5</v>
      </c>
      <c r="K109" s="50">
        <v>0</v>
      </c>
      <c r="L109" s="50">
        <v>0</v>
      </c>
      <c r="M109" s="50">
        <v>5</v>
      </c>
      <c r="N109" s="50" t="s">
        <v>27</v>
      </c>
      <c r="O109" s="50">
        <v>104</v>
      </c>
      <c r="P109" s="50">
        <v>306</v>
      </c>
      <c r="Q109" s="50" t="s">
        <v>278</v>
      </c>
      <c r="R109" s="50" t="s">
        <v>279</v>
      </c>
      <c r="S109" s="50" t="s">
        <v>276</v>
      </c>
    </row>
    <row r="110" s="4" customFormat="1" ht="119" customHeight="1" spans="1:19">
      <c r="A110" s="13">
        <v>106</v>
      </c>
      <c r="B110" s="50" t="s">
        <v>280</v>
      </c>
      <c r="C110" s="50" t="s">
        <v>47</v>
      </c>
      <c r="D110" s="50" t="s">
        <v>48</v>
      </c>
      <c r="E110" s="50"/>
      <c r="F110" s="50" t="s">
        <v>29</v>
      </c>
      <c r="G110" s="50" t="s">
        <v>258</v>
      </c>
      <c r="H110" s="50">
        <v>1</v>
      </c>
      <c r="I110" s="50" t="s">
        <v>274</v>
      </c>
      <c r="J110" s="61">
        <v>5</v>
      </c>
      <c r="K110" s="50">
        <v>0</v>
      </c>
      <c r="L110" s="50">
        <v>0</v>
      </c>
      <c r="M110" s="50">
        <v>5</v>
      </c>
      <c r="N110" s="50" t="s">
        <v>27</v>
      </c>
      <c r="O110" s="50">
        <v>289</v>
      </c>
      <c r="P110" s="50">
        <v>1006</v>
      </c>
      <c r="Q110" s="50" t="s">
        <v>278</v>
      </c>
      <c r="R110" s="50" t="s">
        <v>281</v>
      </c>
      <c r="S110" s="50" t="s">
        <v>276</v>
      </c>
    </row>
    <row r="111" s="4" customFormat="1" ht="43" customHeight="1" spans="1:19">
      <c r="A111" s="13">
        <v>107</v>
      </c>
      <c r="B111" s="28" t="s">
        <v>282</v>
      </c>
      <c r="C111" s="28"/>
      <c r="D111" s="28"/>
      <c r="E111" s="28"/>
      <c r="F111" s="28" t="s">
        <v>29</v>
      </c>
      <c r="G111" s="28" t="s">
        <v>258</v>
      </c>
      <c r="H111" s="28">
        <v>0</v>
      </c>
      <c r="I111" s="41"/>
      <c r="J111" s="41">
        <v>0</v>
      </c>
      <c r="K111" s="28">
        <v>0</v>
      </c>
      <c r="L111" s="28">
        <v>0</v>
      </c>
      <c r="M111" s="28">
        <v>0</v>
      </c>
      <c r="N111" s="28" t="s">
        <v>283</v>
      </c>
      <c r="O111" s="28">
        <v>0</v>
      </c>
      <c r="P111" s="28">
        <v>0</v>
      </c>
      <c r="Q111" s="41"/>
      <c r="R111" s="41"/>
      <c r="S111" s="41"/>
    </row>
    <row r="112" s="4" customFormat="1" ht="60" customHeight="1" spans="1:19">
      <c r="A112" s="13">
        <v>108</v>
      </c>
      <c r="B112" s="28" t="s">
        <v>284</v>
      </c>
      <c r="C112" s="28"/>
      <c r="D112" s="28"/>
      <c r="E112" s="28"/>
      <c r="F112" s="28" t="s">
        <v>29</v>
      </c>
      <c r="G112" s="28" t="s">
        <v>258</v>
      </c>
      <c r="H112" s="28">
        <f>SUM(H113:H113)</f>
        <v>1</v>
      </c>
      <c r="I112" s="28" t="s">
        <v>285</v>
      </c>
      <c r="J112" s="28">
        <f>SUM(J113:J113)</f>
        <v>10</v>
      </c>
      <c r="K112" s="28">
        <f>SUM(K113:K113)</f>
        <v>0</v>
      </c>
      <c r="L112" s="28">
        <f>SUM(L113:L113)</f>
        <v>10</v>
      </c>
      <c r="M112" s="28">
        <f>SUM(M113:M113)</f>
        <v>0</v>
      </c>
      <c r="N112" s="28" t="s">
        <v>283</v>
      </c>
      <c r="O112" s="28">
        <f>SUM(O113:O113)</f>
        <v>156</v>
      </c>
      <c r="P112" s="28">
        <f>SUM(P113:P113)</f>
        <v>468</v>
      </c>
      <c r="Q112" s="28" t="s">
        <v>286</v>
      </c>
      <c r="R112" s="28" t="s">
        <v>287</v>
      </c>
      <c r="S112" s="28" t="s">
        <v>288</v>
      </c>
    </row>
    <row r="113" s="4" customFormat="1" ht="82" customHeight="1" spans="1:19">
      <c r="A113" s="13">
        <v>109</v>
      </c>
      <c r="B113" s="50" t="s">
        <v>289</v>
      </c>
      <c r="C113" s="50" t="s">
        <v>47</v>
      </c>
      <c r="D113" s="50" t="s">
        <v>63</v>
      </c>
      <c r="E113" s="50"/>
      <c r="F113" s="50" t="s">
        <v>29</v>
      </c>
      <c r="G113" s="50" t="s">
        <v>258</v>
      </c>
      <c r="H113" s="50">
        <v>1</v>
      </c>
      <c r="I113" s="50" t="s">
        <v>285</v>
      </c>
      <c r="J113" s="61">
        <f>SUM(K113+L113+M113)</f>
        <v>10</v>
      </c>
      <c r="K113" s="50">
        <v>0</v>
      </c>
      <c r="L113" s="50">
        <v>10</v>
      </c>
      <c r="M113" s="50">
        <v>0</v>
      </c>
      <c r="N113" s="50" t="s">
        <v>27</v>
      </c>
      <c r="O113" s="50">
        <v>156</v>
      </c>
      <c r="P113" s="50">
        <v>468</v>
      </c>
      <c r="Q113" s="50" t="s">
        <v>290</v>
      </c>
      <c r="R113" s="50" t="s">
        <v>291</v>
      </c>
      <c r="S113" s="50" t="s">
        <v>276</v>
      </c>
    </row>
    <row r="114" s="4" customFormat="1" ht="43" customHeight="1" spans="1:19">
      <c r="A114" s="13">
        <v>113</v>
      </c>
      <c r="B114" s="28" t="s">
        <v>292</v>
      </c>
      <c r="C114" s="28"/>
      <c r="D114" s="28"/>
      <c r="E114" s="28"/>
      <c r="F114" s="28" t="s">
        <v>29</v>
      </c>
      <c r="G114" s="28" t="s">
        <v>293</v>
      </c>
      <c r="H114" s="28">
        <f>SUM(H115:H119)</f>
        <v>5</v>
      </c>
      <c r="I114" s="41"/>
      <c r="J114" s="41">
        <f>SUM(J115:J119)</f>
        <v>480</v>
      </c>
      <c r="K114" s="28">
        <f t="shared" ref="K114:P114" si="5">SUM(K115:K119)</f>
        <v>480</v>
      </c>
      <c r="L114" s="28">
        <f t="shared" si="5"/>
        <v>0</v>
      </c>
      <c r="M114" s="28">
        <f t="shared" si="5"/>
        <v>0</v>
      </c>
      <c r="N114" s="41" t="s">
        <v>283</v>
      </c>
      <c r="O114" s="28">
        <f t="shared" si="5"/>
        <v>1084</v>
      </c>
      <c r="P114" s="28">
        <f t="shared" si="5"/>
        <v>3642</v>
      </c>
      <c r="Q114" s="41"/>
      <c r="R114" s="41"/>
      <c r="S114" s="41" t="s">
        <v>262</v>
      </c>
    </row>
    <row r="115" s="4" customFormat="1" ht="78" customHeight="1" spans="1:19">
      <c r="A115" s="13">
        <v>114</v>
      </c>
      <c r="B115" s="50" t="s">
        <v>294</v>
      </c>
      <c r="C115" s="50" t="s">
        <v>47</v>
      </c>
      <c r="D115" s="50" t="s">
        <v>52</v>
      </c>
      <c r="E115" s="50"/>
      <c r="F115" s="50" t="s">
        <v>29</v>
      </c>
      <c r="G115" s="50" t="s">
        <v>293</v>
      </c>
      <c r="H115" s="50">
        <v>1</v>
      </c>
      <c r="I115" s="50" t="s">
        <v>295</v>
      </c>
      <c r="J115" s="61">
        <v>50</v>
      </c>
      <c r="K115" s="50">
        <v>50</v>
      </c>
      <c r="L115" s="50">
        <v>0</v>
      </c>
      <c r="M115" s="50">
        <v>0</v>
      </c>
      <c r="N115" s="50" t="s">
        <v>283</v>
      </c>
      <c r="O115" s="50">
        <v>165</v>
      </c>
      <c r="P115" s="50">
        <v>515</v>
      </c>
      <c r="Q115" s="50" t="s">
        <v>296</v>
      </c>
      <c r="R115" s="50" t="s">
        <v>297</v>
      </c>
      <c r="S115" s="50" t="s">
        <v>262</v>
      </c>
    </row>
    <row r="116" s="4" customFormat="1" ht="61" customHeight="1" spans="1:19">
      <c r="A116" s="13">
        <v>115</v>
      </c>
      <c r="B116" s="50" t="s">
        <v>298</v>
      </c>
      <c r="C116" s="50" t="s">
        <v>47</v>
      </c>
      <c r="D116" s="50" t="s">
        <v>63</v>
      </c>
      <c r="E116" s="50"/>
      <c r="F116" s="50" t="s">
        <v>29</v>
      </c>
      <c r="G116" s="50" t="s">
        <v>293</v>
      </c>
      <c r="H116" s="50">
        <v>1</v>
      </c>
      <c r="I116" s="50" t="s">
        <v>299</v>
      </c>
      <c r="J116" s="61">
        <v>100</v>
      </c>
      <c r="K116" s="50">
        <v>100</v>
      </c>
      <c r="L116" s="50">
        <v>0</v>
      </c>
      <c r="M116" s="50">
        <v>0</v>
      </c>
      <c r="N116" s="50" t="s">
        <v>283</v>
      </c>
      <c r="O116" s="50">
        <v>141</v>
      </c>
      <c r="P116" s="50">
        <v>428</v>
      </c>
      <c r="Q116" s="50" t="s">
        <v>296</v>
      </c>
      <c r="R116" s="50" t="s">
        <v>300</v>
      </c>
      <c r="S116" s="50" t="s">
        <v>262</v>
      </c>
    </row>
    <row r="117" s="4" customFormat="1" ht="43" customHeight="1" spans="1:19">
      <c r="A117" s="13">
        <v>116</v>
      </c>
      <c r="B117" s="50" t="s">
        <v>301</v>
      </c>
      <c r="C117" s="50" t="s">
        <v>47</v>
      </c>
      <c r="D117" s="50" t="s">
        <v>55</v>
      </c>
      <c r="E117" s="50"/>
      <c r="F117" s="50" t="s">
        <v>29</v>
      </c>
      <c r="G117" s="50" t="s">
        <v>293</v>
      </c>
      <c r="H117" s="50">
        <v>1</v>
      </c>
      <c r="I117" s="50" t="s">
        <v>302</v>
      </c>
      <c r="J117" s="61">
        <v>100</v>
      </c>
      <c r="K117" s="50">
        <v>100</v>
      </c>
      <c r="L117" s="50">
        <v>0</v>
      </c>
      <c r="M117" s="50">
        <v>0</v>
      </c>
      <c r="N117" s="50" t="s">
        <v>283</v>
      </c>
      <c r="O117" s="50">
        <v>200</v>
      </c>
      <c r="P117" s="50">
        <v>687</v>
      </c>
      <c r="Q117" s="50" t="s">
        <v>296</v>
      </c>
      <c r="R117" s="50" t="s">
        <v>303</v>
      </c>
      <c r="S117" s="50" t="s">
        <v>262</v>
      </c>
    </row>
    <row r="118" s="4" customFormat="1" ht="82" customHeight="1" spans="1:19">
      <c r="A118" s="13">
        <v>117</v>
      </c>
      <c r="B118" s="50" t="s">
        <v>304</v>
      </c>
      <c r="C118" s="50" t="s">
        <v>47</v>
      </c>
      <c r="D118" s="50" t="s">
        <v>48</v>
      </c>
      <c r="E118" s="50"/>
      <c r="F118" s="50" t="s">
        <v>29</v>
      </c>
      <c r="G118" s="50" t="s">
        <v>293</v>
      </c>
      <c r="H118" s="50">
        <v>1</v>
      </c>
      <c r="I118" s="50" t="s">
        <v>305</v>
      </c>
      <c r="J118" s="61">
        <v>150</v>
      </c>
      <c r="K118" s="50">
        <v>150</v>
      </c>
      <c r="L118" s="50">
        <v>0</v>
      </c>
      <c r="M118" s="50">
        <v>0</v>
      </c>
      <c r="N118" s="50" t="s">
        <v>283</v>
      </c>
      <c r="O118" s="50">
        <v>289</v>
      </c>
      <c r="P118" s="50">
        <v>1006</v>
      </c>
      <c r="Q118" s="50" t="s">
        <v>296</v>
      </c>
      <c r="R118" s="50" t="s">
        <v>306</v>
      </c>
      <c r="S118" s="50" t="s">
        <v>262</v>
      </c>
    </row>
    <row r="119" s="4" customFormat="1" ht="51" customHeight="1" spans="1:19">
      <c r="A119" s="13">
        <v>118</v>
      </c>
      <c r="B119" s="50" t="s">
        <v>307</v>
      </c>
      <c r="C119" s="50" t="s">
        <v>47</v>
      </c>
      <c r="D119" s="50" t="s">
        <v>48</v>
      </c>
      <c r="E119" s="50"/>
      <c r="F119" s="50" t="s">
        <v>29</v>
      </c>
      <c r="G119" s="50" t="s">
        <v>293</v>
      </c>
      <c r="H119" s="50">
        <v>1</v>
      </c>
      <c r="I119" s="50" t="s">
        <v>308</v>
      </c>
      <c r="J119" s="61">
        <v>80</v>
      </c>
      <c r="K119" s="50">
        <v>80</v>
      </c>
      <c r="L119" s="50">
        <v>0</v>
      </c>
      <c r="M119" s="50">
        <v>0</v>
      </c>
      <c r="N119" s="50" t="s">
        <v>283</v>
      </c>
      <c r="O119" s="50">
        <v>289</v>
      </c>
      <c r="P119" s="50">
        <v>1006</v>
      </c>
      <c r="Q119" s="50" t="s">
        <v>296</v>
      </c>
      <c r="R119" s="50" t="s">
        <v>309</v>
      </c>
      <c r="S119" s="50" t="s">
        <v>262</v>
      </c>
    </row>
    <row r="120" s="4" customFormat="1" ht="60" customHeight="1" spans="1:19">
      <c r="A120" s="13">
        <v>119</v>
      </c>
      <c r="B120" s="74" t="s">
        <v>310</v>
      </c>
      <c r="C120" s="74"/>
      <c r="D120" s="74"/>
      <c r="E120" s="74"/>
      <c r="F120" s="74" t="s">
        <v>29</v>
      </c>
      <c r="G120" s="74" t="s">
        <v>293</v>
      </c>
      <c r="H120" s="75">
        <f>SUM(H121,H125,H128)</f>
        <v>5</v>
      </c>
      <c r="I120" s="75"/>
      <c r="J120" s="75">
        <f t="shared" ref="I120:P120" si="6">SUM(J121,J125,J128)</f>
        <v>197.5</v>
      </c>
      <c r="K120" s="75">
        <f t="shared" si="6"/>
        <v>0</v>
      </c>
      <c r="L120" s="75">
        <f t="shared" si="6"/>
        <v>0</v>
      </c>
      <c r="M120" s="75">
        <f t="shared" si="6"/>
        <v>197.5</v>
      </c>
      <c r="N120" s="75" t="s">
        <v>311</v>
      </c>
      <c r="O120" s="75">
        <f t="shared" si="6"/>
        <v>1103</v>
      </c>
      <c r="P120" s="75">
        <f t="shared" si="6"/>
        <v>3726</v>
      </c>
      <c r="Q120" s="76"/>
      <c r="R120" s="76"/>
      <c r="S120" s="76" t="s">
        <v>312</v>
      </c>
    </row>
    <row r="121" s="4" customFormat="1" ht="40.9" customHeight="1" spans="1:19">
      <c r="A121" s="13">
        <v>120</v>
      </c>
      <c r="B121" s="28" t="s">
        <v>313</v>
      </c>
      <c r="C121" s="28"/>
      <c r="D121" s="28"/>
      <c r="E121" s="28"/>
      <c r="F121" s="28" t="s">
        <v>29</v>
      </c>
      <c r="G121" s="28" t="s">
        <v>293</v>
      </c>
      <c r="H121" s="28">
        <f>SUM(H122:H124)</f>
        <v>3</v>
      </c>
      <c r="I121" s="41"/>
      <c r="J121" s="41">
        <f>SUM(J122:J124)</f>
        <v>157.5</v>
      </c>
      <c r="K121" s="28">
        <f t="shared" ref="K121:P121" si="7">SUM(K122:K124)</f>
        <v>0</v>
      </c>
      <c r="L121" s="28">
        <f t="shared" si="7"/>
        <v>0</v>
      </c>
      <c r="M121" s="28">
        <f t="shared" si="7"/>
        <v>157.5</v>
      </c>
      <c r="N121" s="28" t="s">
        <v>311</v>
      </c>
      <c r="O121" s="28">
        <f t="shared" si="7"/>
        <v>525</v>
      </c>
      <c r="P121" s="28">
        <f t="shared" si="7"/>
        <v>1714</v>
      </c>
      <c r="Q121" s="28" t="s">
        <v>314</v>
      </c>
      <c r="R121" s="28" t="s">
        <v>315</v>
      </c>
      <c r="S121" s="28" t="s">
        <v>312</v>
      </c>
    </row>
    <row r="122" s="4" customFormat="1" ht="56" customHeight="1" spans="1:19">
      <c r="A122" s="13">
        <v>121</v>
      </c>
      <c r="B122" s="50" t="s">
        <v>316</v>
      </c>
      <c r="C122" s="50" t="s">
        <v>47</v>
      </c>
      <c r="D122" s="50" t="s">
        <v>48</v>
      </c>
      <c r="E122" s="50"/>
      <c r="F122" s="50" t="s">
        <v>29</v>
      </c>
      <c r="G122" s="50" t="s">
        <v>293</v>
      </c>
      <c r="H122" s="50">
        <v>1</v>
      </c>
      <c r="I122" s="50" t="s">
        <v>317</v>
      </c>
      <c r="J122" s="61">
        <v>86.7</v>
      </c>
      <c r="K122" s="50">
        <v>0</v>
      </c>
      <c r="L122" s="50">
        <v>0</v>
      </c>
      <c r="M122" s="50">
        <v>86.7</v>
      </c>
      <c r="N122" s="50" t="s">
        <v>311</v>
      </c>
      <c r="O122" s="50">
        <v>289</v>
      </c>
      <c r="P122" s="50">
        <v>1006</v>
      </c>
      <c r="Q122" s="50" t="s">
        <v>314</v>
      </c>
      <c r="R122" s="50" t="s">
        <v>318</v>
      </c>
      <c r="S122" s="50" t="s">
        <v>312</v>
      </c>
    </row>
    <row r="123" s="4" customFormat="1" ht="58" customHeight="1" spans="1:19">
      <c r="A123" s="13">
        <v>122</v>
      </c>
      <c r="B123" s="50" t="s">
        <v>277</v>
      </c>
      <c r="C123" s="50" t="s">
        <v>47</v>
      </c>
      <c r="D123" s="50" t="s">
        <v>63</v>
      </c>
      <c r="E123" s="50"/>
      <c r="F123" s="50" t="s">
        <v>29</v>
      </c>
      <c r="G123" s="50" t="s">
        <v>293</v>
      </c>
      <c r="H123" s="50">
        <v>1</v>
      </c>
      <c r="I123" s="50" t="s">
        <v>317</v>
      </c>
      <c r="J123" s="61">
        <v>46.8</v>
      </c>
      <c r="K123" s="50">
        <v>0</v>
      </c>
      <c r="L123" s="50">
        <v>0</v>
      </c>
      <c r="M123" s="50">
        <v>46.8</v>
      </c>
      <c r="N123" s="50" t="s">
        <v>311</v>
      </c>
      <c r="O123" s="50">
        <v>156</v>
      </c>
      <c r="P123" s="50">
        <v>468</v>
      </c>
      <c r="Q123" s="50" t="s">
        <v>314</v>
      </c>
      <c r="R123" s="50" t="s">
        <v>319</v>
      </c>
      <c r="S123" s="50" t="s">
        <v>312</v>
      </c>
    </row>
    <row r="124" s="4" customFormat="1" ht="42" customHeight="1" spans="1:19">
      <c r="A124" s="13">
        <v>123</v>
      </c>
      <c r="B124" s="50" t="s">
        <v>320</v>
      </c>
      <c r="C124" s="50" t="s">
        <v>47</v>
      </c>
      <c r="D124" s="50" t="s">
        <v>55</v>
      </c>
      <c r="E124" s="50"/>
      <c r="F124" s="50" t="s">
        <v>29</v>
      </c>
      <c r="G124" s="50" t="s">
        <v>293</v>
      </c>
      <c r="H124" s="50">
        <v>1</v>
      </c>
      <c r="I124" s="50" t="s">
        <v>317</v>
      </c>
      <c r="J124" s="61">
        <v>24</v>
      </c>
      <c r="K124" s="50">
        <v>0</v>
      </c>
      <c r="L124" s="50">
        <v>0</v>
      </c>
      <c r="M124" s="50">
        <v>24</v>
      </c>
      <c r="N124" s="50" t="s">
        <v>311</v>
      </c>
      <c r="O124" s="50">
        <v>80</v>
      </c>
      <c r="P124" s="50">
        <v>240</v>
      </c>
      <c r="Q124" s="50" t="s">
        <v>314</v>
      </c>
      <c r="R124" s="50" t="s">
        <v>321</v>
      </c>
      <c r="S124" s="50" t="s">
        <v>312</v>
      </c>
    </row>
    <row r="125" s="4" customFormat="1" ht="57" customHeight="1" spans="1:19">
      <c r="A125" s="13">
        <v>124</v>
      </c>
      <c r="B125" s="28" t="s">
        <v>322</v>
      </c>
      <c r="C125" s="28"/>
      <c r="D125" s="28"/>
      <c r="E125" s="28"/>
      <c r="F125" s="28" t="s">
        <v>29</v>
      </c>
      <c r="G125" s="28" t="s">
        <v>293</v>
      </c>
      <c r="H125" s="28">
        <f>SUM(H126:H127)</f>
        <v>2</v>
      </c>
      <c r="I125" s="41"/>
      <c r="J125" s="41">
        <f>SUM(J126:J127)</f>
        <v>40</v>
      </c>
      <c r="K125" s="28">
        <f t="shared" ref="K125:P125" si="8">SUM(K126:K127)</f>
        <v>0</v>
      </c>
      <c r="L125" s="28">
        <f t="shared" si="8"/>
        <v>0</v>
      </c>
      <c r="M125" s="28">
        <f t="shared" si="8"/>
        <v>40</v>
      </c>
      <c r="N125" s="28" t="s">
        <v>311</v>
      </c>
      <c r="O125" s="28">
        <f t="shared" si="8"/>
        <v>578</v>
      </c>
      <c r="P125" s="28">
        <f t="shared" si="8"/>
        <v>2012</v>
      </c>
      <c r="Q125" s="28" t="s">
        <v>323</v>
      </c>
      <c r="R125" s="28" t="s">
        <v>324</v>
      </c>
      <c r="S125" s="28" t="s">
        <v>312</v>
      </c>
    </row>
    <row r="126" s="4" customFormat="1" ht="62" customHeight="1" spans="1:19">
      <c r="A126" s="13">
        <v>125</v>
      </c>
      <c r="B126" s="50" t="s">
        <v>325</v>
      </c>
      <c r="C126" s="50" t="s">
        <v>47</v>
      </c>
      <c r="D126" s="50" t="s">
        <v>48</v>
      </c>
      <c r="E126" s="50"/>
      <c r="F126" s="50" t="s">
        <v>29</v>
      </c>
      <c r="G126" s="50" t="s">
        <v>293</v>
      </c>
      <c r="H126" s="50">
        <v>1</v>
      </c>
      <c r="I126" s="50" t="s">
        <v>326</v>
      </c>
      <c r="J126" s="61">
        <v>20</v>
      </c>
      <c r="K126" s="50">
        <v>0</v>
      </c>
      <c r="L126" s="50">
        <v>0</v>
      </c>
      <c r="M126" s="50">
        <v>20</v>
      </c>
      <c r="N126" s="50" t="s">
        <v>311</v>
      </c>
      <c r="O126" s="50">
        <v>289</v>
      </c>
      <c r="P126" s="50">
        <v>1006</v>
      </c>
      <c r="Q126" s="50" t="s">
        <v>323</v>
      </c>
      <c r="R126" s="50" t="s">
        <v>327</v>
      </c>
      <c r="S126" s="50" t="s">
        <v>312</v>
      </c>
    </row>
    <row r="127" s="7" customFormat="1" ht="52" customHeight="1" spans="1:19">
      <c r="A127" s="13">
        <v>126</v>
      </c>
      <c r="B127" s="50" t="s">
        <v>328</v>
      </c>
      <c r="C127" s="50" t="s">
        <v>47</v>
      </c>
      <c r="D127" s="50" t="s">
        <v>48</v>
      </c>
      <c r="E127" s="50"/>
      <c r="F127" s="50" t="s">
        <v>29</v>
      </c>
      <c r="G127" s="50" t="s">
        <v>293</v>
      </c>
      <c r="H127" s="50">
        <v>1</v>
      </c>
      <c r="I127" s="50" t="s">
        <v>326</v>
      </c>
      <c r="J127" s="61">
        <v>20</v>
      </c>
      <c r="K127" s="50">
        <v>0</v>
      </c>
      <c r="L127" s="50">
        <v>0</v>
      </c>
      <c r="M127" s="50">
        <v>20</v>
      </c>
      <c r="N127" s="50" t="s">
        <v>311</v>
      </c>
      <c r="O127" s="50">
        <v>289</v>
      </c>
      <c r="P127" s="50">
        <v>1006</v>
      </c>
      <c r="Q127" s="50" t="s">
        <v>323</v>
      </c>
      <c r="R127" s="50" t="s">
        <v>327</v>
      </c>
      <c r="S127" s="50" t="s">
        <v>312</v>
      </c>
    </row>
    <row r="128" s="7" customFormat="1" ht="52" customHeight="1" spans="1:19">
      <c r="A128" s="13">
        <v>127</v>
      </c>
      <c r="B128" s="28" t="s">
        <v>329</v>
      </c>
      <c r="C128" s="28"/>
      <c r="D128" s="28"/>
      <c r="E128" s="28"/>
      <c r="F128" s="28" t="s">
        <v>29</v>
      </c>
      <c r="G128" s="28" t="s">
        <v>293</v>
      </c>
      <c r="H128" s="28">
        <v>0</v>
      </c>
      <c r="I128" s="41"/>
      <c r="J128" s="41">
        <v>0</v>
      </c>
      <c r="K128" s="28">
        <v>0</v>
      </c>
      <c r="L128" s="28">
        <v>0</v>
      </c>
      <c r="M128" s="28">
        <v>0</v>
      </c>
      <c r="N128" s="28" t="s">
        <v>311</v>
      </c>
      <c r="O128" s="28">
        <v>0</v>
      </c>
      <c r="P128" s="28">
        <v>0</v>
      </c>
      <c r="Q128" s="41"/>
      <c r="R128" s="41"/>
      <c r="S128" s="28" t="s">
        <v>312</v>
      </c>
    </row>
    <row r="129" s="7" customFormat="1" ht="52" customHeight="1" spans="1:19">
      <c r="A129" s="13">
        <v>128</v>
      </c>
      <c r="B129" s="74" t="s">
        <v>330</v>
      </c>
      <c r="C129" s="74"/>
      <c r="D129" s="74"/>
      <c r="E129" s="74"/>
      <c r="F129" s="75" t="s">
        <v>29</v>
      </c>
      <c r="G129" s="76" t="s">
        <v>30</v>
      </c>
      <c r="H129" s="75">
        <f>SUM(H130,H136,H141,H146)</f>
        <v>350</v>
      </c>
      <c r="I129" s="75"/>
      <c r="J129" s="75">
        <f>SUM(J130,J136,J141,J146)</f>
        <v>22.75</v>
      </c>
      <c r="K129" s="75">
        <f t="shared" ref="K129:P129" si="9">SUM(K130,K136,K141,K146)</f>
        <v>7.75</v>
      </c>
      <c r="L129" s="75">
        <f t="shared" si="9"/>
        <v>7.5</v>
      </c>
      <c r="M129" s="75">
        <f t="shared" si="9"/>
        <v>7.5</v>
      </c>
      <c r="N129" s="75" t="s">
        <v>311</v>
      </c>
      <c r="O129" s="75">
        <f t="shared" si="9"/>
        <v>291</v>
      </c>
      <c r="P129" s="75">
        <f t="shared" si="9"/>
        <v>350</v>
      </c>
      <c r="Q129" s="76"/>
      <c r="R129" s="76"/>
      <c r="S129" s="76"/>
    </row>
    <row r="130" s="7" customFormat="1" ht="52" customHeight="1" spans="1:19">
      <c r="A130" s="13">
        <v>129</v>
      </c>
      <c r="B130" s="28" t="s">
        <v>331</v>
      </c>
      <c r="C130" s="28"/>
      <c r="D130" s="28"/>
      <c r="E130" s="28"/>
      <c r="F130" s="28" t="s">
        <v>29</v>
      </c>
      <c r="G130" s="28" t="s">
        <v>30</v>
      </c>
      <c r="H130" s="28">
        <f>SUM(H131)</f>
        <v>141</v>
      </c>
      <c r="I130" s="28" t="s">
        <v>332</v>
      </c>
      <c r="J130" s="28">
        <f t="shared" ref="I130:S130" si="10">SUM(J131)</f>
        <v>20.95</v>
      </c>
      <c r="K130" s="28">
        <f t="shared" si="10"/>
        <v>6.95</v>
      </c>
      <c r="L130" s="28">
        <f t="shared" si="10"/>
        <v>7</v>
      </c>
      <c r="M130" s="28">
        <f t="shared" si="10"/>
        <v>7</v>
      </c>
      <c r="N130" s="28" t="s">
        <v>283</v>
      </c>
      <c r="O130" s="28">
        <f t="shared" si="10"/>
        <v>115</v>
      </c>
      <c r="P130" s="28">
        <f t="shared" si="10"/>
        <v>141</v>
      </c>
      <c r="Q130" s="28" t="s">
        <v>333</v>
      </c>
      <c r="R130" s="28" t="s">
        <v>334</v>
      </c>
      <c r="S130" s="28" t="s">
        <v>335</v>
      </c>
    </row>
    <row r="131" s="7" customFormat="1" ht="73" customHeight="1" spans="1:19">
      <c r="A131" s="13">
        <v>130</v>
      </c>
      <c r="B131" s="29" t="s">
        <v>336</v>
      </c>
      <c r="C131" s="29" t="s">
        <v>25</v>
      </c>
      <c r="D131" s="29"/>
      <c r="E131" s="29"/>
      <c r="F131" s="29" t="s">
        <v>25</v>
      </c>
      <c r="G131" s="29" t="s">
        <v>30</v>
      </c>
      <c r="H131" s="29">
        <f>SUM(H132:H135)</f>
        <v>141</v>
      </c>
      <c r="I131" s="29" t="s">
        <v>332</v>
      </c>
      <c r="J131" s="29">
        <f>SUM(J132:J135)</f>
        <v>20.95</v>
      </c>
      <c r="K131" s="29">
        <f>SUM(K132:K135)</f>
        <v>6.95</v>
      </c>
      <c r="L131" s="29">
        <f>SUM(L132:L135)</f>
        <v>7</v>
      </c>
      <c r="M131" s="29">
        <f>SUM(M132:M135)</f>
        <v>7</v>
      </c>
      <c r="N131" s="29" t="s">
        <v>283</v>
      </c>
      <c r="O131" s="29">
        <f>SUM(O132:O135)</f>
        <v>115</v>
      </c>
      <c r="P131" s="29">
        <f>SUM(P132:P135)</f>
        <v>141</v>
      </c>
      <c r="Q131" s="29" t="s">
        <v>333</v>
      </c>
      <c r="R131" s="29" t="s">
        <v>334</v>
      </c>
      <c r="S131" s="29" t="s">
        <v>335</v>
      </c>
    </row>
    <row r="132" s="7" customFormat="1" ht="52" customHeight="1" spans="1:19">
      <c r="A132" s="13">
        <v>131</v>
      </c>
      <c r="B132" s="50"/>
      <c r="C132" s="50" t="s">
        <v>47</v>
      </c>
      <c r="D132" s="50" t="s">
        <v>63</v>
      </c>
      <c r="E132" s="50" t="s">
        <v>337</v>
      </c>
      <c r="F132" s="50" t="s">
        <v>25</v>
      </c>
      <c r="G132" s="50" t="s">
        <v>30</v>
      </c>
      <c r="H132" s="50">
        <v>11</v>
      </c>
      <c r="I132" s="50" t="s">
        <v>338</v>
      </c>
      <c r="J132" s="61">
        <v>1.65</v>
      </c>
      <c r="K132" s="50">
        <v>0.55</v>
      </c>
      <c r="L132" s="50">
        <v>0.55</v>
      </c>
      <c r="M132" s="50">
        <v>0.55</v>
      </c>
      <c r="N132" s="50" t="s">
        <v>283</v>
      </c>
      <c r="O132" s="50">
        <v>11</v>
      </c>
      <c r="P132" s="50">
        <v>11</v>
      </c>
      <c r="Q132" s="50" t="s">
        <v>339</v>
      </c>
      <c r="R132" s="50" t="s">
        <v>340</v>
      </c>
      <c r="S132" s="50" t="s">
        <v>335</v>
      </c>
    </row>
    <row r="133" s="7" customFormat="1" ht="65" customHeight="1" spans="1:19">
      <c r="A133" s="13">
        <v>132</v>
      </c>
      <c r="B133" s="50"/>
      <c r="C133" s="50" t="s">
        <v>47</v>
      </c>
      <c r="D133" s="50" t="s">
        <v>48</v>
      </c>
      <c r="E133" s="50"/>
      <c r="F133" s="50" t="s">
        <v>25</v>
      </c>
      <c r="G133" s="50" t="s">
        <v>30</v>
      </c>
      <c r="H133" s="50">
        <v>67</v>
      </c>
      <c r="I133" s="50" t="s">
        <v>341</v>
      </c>
      <c r="J133" s="61">
        <v>9.95</v>
      </c>
      <c r="K133" s="50">
        <v>3.35</v>
      </c>
      <c r="L133" s="50">
        <v>3.3</v>
      </c>
      <c r="M133" s="50">
        <v>3.3</v>
      </c>
      <c r="N133" s="50" t="s">
        <v>283</v>
      </c>
      <c r="O133" s="50">
        <v>59</v>
      </c>
      <c r="P133" s="50">
        <v>67</v>
      </c>
      <c r="Q133" s="50" t="s">
        <v>339</v>
      </c>
      <c r="R133" s="50" t="s">
        <v>342</v>
      </c>
      <c r="S133" s="50" t="s">
        <v>335</v>
      </c>
    </row>
    <row r="134" s="7" customFormat="1" ht="52" customHeight="1" spans="1:19">
      <c r="A134" s="13">
        <v>133</v>
      </c>
      <c r="B134" s="50"/>
      <c r="C134" s="50" t="s">
        <v>47</v>
      </c>
      <c r="D134" s="50" t="s">
        <v>52</v>
      </c>
      <c r="E134" s="50"/>
      <c r="F134" s="50" t="s">
        <v>25</v>
      </c>
      <c r="G134" s="50" t="s">
        <v>30</v>
      </c>
      <c r="H134" s="50">
        <v>29</v>
      </c>
      <c r="I134" s="50" t="s">
        <v>343</v>
      </c>
      <c r="J134" s="61">
        <v>4.25</v>
      </c>
      <c r="K134" s="50">
        <v>1.35</v>
      </c>
      <c r="L134" s="50">
        <v>1.45</v>
      </c>
      <c r="M134" s="50">
        <v>1.45</v>
      </c>
      <c r="N134" s="50" t="s">
        <v>283</v>
      </c>
      <c r="O134" s="50">
        <v>22</v>
      </c>
      <c r="P134" s="50">
        <v>29</v>
      </c>
      <c r="Q134" s="50" t="s">
        <v>339</v>
      </c>
      <c r="R134" s="50" t="s">
        <v>344</v>
      </c>
      <c r="S134" s="50" t="s">
        <v>335</v>
      </c>
    </row>
    <row r="135" s="4" customFormat="1" ht="54" customHeight="1" spans="1:19">
      <c r="A135" s="13">
        <v>134</v>
      </c>
      <c r="B135" s="50"/>
      <c r="C135" s="50" t="s">
        <v>47</v>
      </c>
      <c r="D135" s="50" t="s">
        <v>55</v>
      </c>
      <c r="E135" s="50"/>
      <c r="F135" s="50" t="s">
        <v>25</v>
      </c>
      <c r="G135" s="50" t="s">
        <v>30</v>
      </c>
      <c r="H135" s="50">
        <v>34</v>
      </c>
      <c r="I135" s="50" t="s">
        <v>345</v>
      </c>
      <c r="J135" s="61">
        <v>5.1</v>
      </c>
      <c r="K135" s="50">
        <v>1.7</v>
      </c>
      <c r="L135" s="50">
        <v>1.7</v>
      </c>
      <c r="M135" s="50">
        <v>1.7</v>
      </c>
      <c r="N135" s="50" t="s">
        <v>283</v>
      </c>
      <c r="O135" s="50">
        <v>23</v>
      </c>
      <c r="P135" s="50">
        <v>34</v>
      </c>
      <c r="Q135" s="50" t="s">
        <v>339</v>
      </c>
      <c r="R135" s="50" t="s">
        <v>346</v>
      </c>
      <c r="S135" s="50" t="s">
        <v>335</v>
      </c>
    </row>
    <row r="136" s="8" customFormat="1" ht="39" customHeight="1" spans="1:19">
      <c r="A136" s="13">
        <v>135</v>
      </c>
      <c r="B136" s="28" t="s">
        <v>347</v>
      </c>
      <c r="C136" s="28"/>
      <c r="D136" s="28"/>
      <c r="E136" s="28"/>
      <c r="F136" s="28" t="s">
        <v>29</v>
      </c>
      <c r="G136" s="28" t="s">
        <v>30</v>
      </c>
      <c r="H136" s="28">
        <f>SUM(H137:H140)</f>
        <v>33</v>
      </c>
      <c r="I136" s="28" t="s">
        <v>348</v>
      </c>
      <c r="J136" s="28">
        <v>0</v>
      </c>
      <c r="K136" s="28">
        <v>0</v>
      </c>
      <c r="L136" s="28">
        <v>0</v>
      </c>
      <c r="M136" s="28">
        <v>0</v>
      </c>
      <c r="N136" s="28" t="s">
        <v>283</v>
      </c>
      <c r="O136" s="28">
        <f>SUM(O137:O140)</f>
        <v>31</v>
      </c>
      <c r="P136" s="28">
        <f>SUM(P137:P140)</f>
        <v>33</v>
      </c>
      <c r="Q136" s="41" t="s">
        <v>349</v>
      </c>
      <c r="R136" s="41"/>
      <c r="S136" s="41" t="s">
        <v>335</v>
      </c>
    </row>
    <row r="137" s="4" customFormat="1" ht="54" customHeight="1" spans="1:19">
      <c r="A137" s="13">
        <v>136</v>
      </c>
      <c r="B137" s="50"/>
      <c r="C137" s="50" t="s">
        <v>47</v>
      </c>
      <c r="D137" s="50" t="s">
        <v>63</v>
      </c>
      <c r="E137" s="50"/>
      <c r="F137" s="50" t="s">
        <v>29</v>
      </c>
      <c r="G137" s="50" t="s">
        <v>30</v>
      </c>
      <c r="H137" s="50">
        <v>14</v>
      </c>
      <c r="I137" s="50" t="s">
        <v>348</v>
      </c>
      <c r="J137" s="61">
        <v>0</v>
      </c>
      <c r="K137" s="50">
        <v>0</v>
      </c>
      <c r="L137" s="50">
        <v>0</v>
      </c>
      <c r="M137" s="50">
        <v>0</v>
      </c>
      <c r="N137" s="50" t="s">
        <v>283</v>
      </c>
      <c r="O137" s="50">
        <v>12</v>
      </c>
      <c r="P137" s="50">
        <v>14</v>
      </c>
      <c r="Q137" s="50" t="s">
        <v>349</v>
      </c>
      <c r="R137" s="50" t="s">
        <v>350</v>
      </c>
      <c r="S137" s="50" t="s">
        <v>335</v>
      </c>
    </row>
    <row r="138" s="4" customFormat="1" ht="54" customHeight="1" spans="1:19">
      <c r="A138" s="13">
        <v>137</v>
      </c>
      <c r="B138" s="50"/>
      <c r="C138" s="50" t="s">
        <v>47</v>
      </c>
      <c r="D138" s="50" t="s">
        <v>48</v>
      </c>
      <c r="E138" s="50"/>
      <c r="F138" s="50" t="s">
        <v>29</v>
      </c>
      <c r="G138" s="50" t="s">
        <v>30</v>
      </c>
      <c r="H138" s="50">
        <v>10</v>
      </c>
      <c r="I138" s="50" t="s">
        <v>348</v>
      </c>
      <c r="J138" s="61">
        <v>0</v>
      </c>
      <c r="K138" s="50">
        <v>0</v>
      </c>
      <c r="L138" s="50">
        <v>0</v>
      </c>
      <c r="M138" s="50">
        <v>0</v>
      </c>
      <c r="N138" s="50" t="s">
        <v>283</v>
      </c>
      <c r="O138" s="50">
        <v>10</v>
      </c>
      <c r="P138" s="50">
        <v>10</v>
      </c>
      <c r="Q138" s="50" t="s">
        <v>349</v>
      </c>
      <c r="R138" s="50" t="s">
        <v>351</v>
      </c>
      <c r="S138" s="50" t="s">
        <v>335</v>
      </c>
    </row>
    <row r="139" s="4" customFormat="1" ht="54" customHeight="1" spans="1:19">
      <c r="A139" s="13">
        <v>138</v>
      </c>
      <c r="B139" s="50"/>
      <c r="C139" s="50" t="s">
        <v>47</v>
      </c>
      <c r="D139" s="50" t="s">
        <v>52</v>
      </c>
      <c r="E139" s="50"/>
      <c r="F139" s="50" t="s">
        <v>29</v>
      </c>
      <c r="G139" s="50" t="s">
        <v>30</v>
      </c>
      <c r="H139" s="50">
        <v>7</v>
      </c>
      <c r="I139" s="50" t="s">
        <v>348</v>
      </c>
      <c r="J139" s="61">
        <v>0</v>
      </c>
      <c r="K139" s="50">
        <v>0</v>
      </c>
      <c r="L139" s="50">
        <v>0</v>
      </c>
      <c r="M139" s="50">
        <v>0</v>
      </c>
      <c r="N139" s="50" t="s">
        <v>283</v>
      </c>
      <c r="O139" s="50">
        <v>7</v>
      </c>
      <c r="P139" s="50">
        <v>7</v>
      </c>
      <c r="Q139" s="50" t="s">
        <v>349</v>
      </c>
      <c r="R139" s="50" t="s">
        <v>352</v>
      </c>
      <c r="S139" s="50" t="s">
        <v>335</v>
      </c>
    </row>
    <row r="140" s="4" customFormat="1" ht="54" customHeight="1" spans="1:19">
      <c r="A140" s="13">
        <v>139</v>
      </c>
      <c r="B140" s="50"/>
      <c r="C140" s="50" t="s">
        <v>47</v>
      </c>
      <c r="D140" s="50" t="s">
        <v>55</v>
      </c>
      <c r="E140" s="50"/>
      <c r="F140" s="50" t="s">
        <v>29</v>
      </c>
      <c r="G140" s="50" t="s">
        <v>30</v>
      </c>
      <c r="H140" s="50">
        <v>2</v>
      </c>
      <c r="I140" s="50" t="s">
        <v>348</v>
      </c>
      <c r="J140" s="61">
        <v>0</v>
      </c>
      <c r="K140" s="50">
        <v>0</v>
      </c>
      <c r="L140" s="50">
        <v>0</v>
      </c>
      <c r="M140" s="50">
        <v>0</v>
      </c>
      <c r="N140" s="50" t="s">
        <v>283</v>
      </c>
      <c r="O140" s="50">
        <v>2</v>
      </c>
      <c r="P140" s="50">
        <v>2</v>
      </c>
      <c r="Q140" s="50" t="s">
        <v>353</v>
      </c>
      <c r="R140" s="50" t="s">
        <v>354</v>
      </c>
      <c r="S140" s="50" t="s">
        <v>335</v>
      </c>
    </row>
    <row r="141" s="8" customFormat="1" ht="39" customHeight="1" spans="1:19">
      <c r="A141" s="13">
        <v>140</v>
      </c>
      <c r="B141" s="28" t="s">
        <v>355</v>
      </c>
      <c r="C141" s="28"/>
      <c r="D141" s="28"/>
      <c r="E141" s="28"/>
      <c r="F141" s="28" t="s">
        <v>29</v>
      </c>
      <c r="G141" s="28" t="s">
        <v>30</v>
      </c>
      <c r="H141" s="28">
        <f>SUM(H142:H145)</f>
        <v>173</v>
      </c>
      <c r="I141" s="28" t="s">
        <v>356</v>
      </c>
      <c r="J141" s="28">
        <v>0</v>
      </c>
      <c r="K141" s="28">
        <v>0</v>
      </c>
      <c r="L141" s="28">
        <v>0</v>
      </c>
      <c r="M141" s="28">
        <v>0</v>
      </c>
      <c r="N141" s="28" t="s">
        <v>283</v>
      </c>
      <c r="O141" s="28">
        <f>SUM(O142:O145)</f>
        <v>142</v>
      </c>
      <c r="P141" s="28">
        <f>SUM(P142:P145)</f>
        <v>173</v>
      </c>
      <c r="Q141" s="41" t="s">
        <v>349</v>
      </c>
      <c r="R141" s="41"/>
      <c r="S141" s="41"/>
    </row>
    <row r="142" s="4" customFormat="1" ht="54" customHeight="1" spans="1:19">
      <c r="A142" s="13">
        <v>141</v>
      </c>
      <c r="B142" s="50"/>
      <c r="C142" s="50" t="s">
        <v>47</v>
      </c>
      <c r="D142" s="50" t="s">
        <v>63</v>
      </c>
      <c r="E142" s="50"/>
      <c r="F142" s="50" t="s">
        <v>29</v>
      </c>
      <c r="G142" s="50" t="s">
        <v>30</v>
      </c>
      <c r="H142" s="50">
        <v>18</v>
      </c>
      <c r="I142" s="50" t="s">
        <v>356</v>
      </c>
      <c r="J142" s="61">
        <v>0</v>
      </c>
      <c r="K142" s="50">
        <v>0</v>
      </c>
      <c r="L142" s="50">
        <v>0</v>
      </c>
      <c r="M142" s="50">
        <v>0</v>
      </c>
      <c r="N142" s="50" t="s">
        <v>283</v>
      </c>
      <c r="O142" s="50">
        <v>17</v>
      </c>
      <c r="P142" s="50">
        <v>18</v>
      </c>
      <c r="Q142" s="50" t="s">
        <v>349</v>
      </c>
      <c r="R142" s="50" t="s">
        <v>357</v>
      </c>
      <c r="S142" s="50" t="s">
        <v>335</v>
      </c>
    </row>
    <row r="143" s="4" customFormat="1" ht="54" customHeight="1" spans="1:19">
      <c r="A143" s="13">
        <v>142</v>
      </c>
      <c r="B143" s="50"/>
      <c r="C143" s="50" t="s">
        <v>47</v>
      </c>
      <c r="D143" s="50" t="s">
        <v>48</v>
      </c>
      <c r="E143" s="50"/>
      <c r="F143" s="50" t="s">
        <v>29</v>
      </c>
      <c r="G143" s="50" t="s">
        <v>30</v>
      </c>
      <c r="H143" s="50">
        <v>90</v>
      </c>
      <c r="I143" s="50" t="s">
        <v>356</v>
      </c>
      <c r="J143" s="61">
        <v>0</v>
      </c>
      <c r="K143" s="50">
        <v>0</v>
      </c>
      <c r="L143" s="50">
        <v>0</v>
      </c>
      <c r="M143" s="50">
        <v>0</v>
      </c>
      <c r="N143" s="50" t="s">
        <v>283</v>
      </c>
      <c r="O143" s="50">
        <v>72</v>
      </c>
      <c r="P143" s="50">
        <v>90</v>
      </c>
      <c r="Q143" s="50" t="s">
        <v>349</v>
      </c>
      <c r="R143" s="50" t="s">
        <v>358</v>
      </c>
      <c r="S143" s="50" t="s">
        <v>335</v>
      </c>
    </row>
    <row r="144" s="4" customFormat="1" ht="54" customHeight="1" spans="1:19">
      <c r="A144" s="13">
        <v>143</v>
      </c>
      <c r="B144" s="50"/>
      <c r="C144" s="50" t="s">
        <v>47</v>
      </c>
      <c r="D144" s="50" t="s">
        <v>52</v>
      </c>
      <c r="E144" s="50"/>
      <c r="F144" s="50" t="s">
        <v>29</v>
      </c>
      <c r="G144" s="50" t="s">
        <v>30</v>
      </c>
      <c r="H144" s="50">
        <v>40</v>
      </c>
      <c r="I144" s="50" t="s">
        <v>356</v>
      </c>
      <c r="J144" s="61">
        <v>0</v>
      </c>
      <c r="K144" s="50">
        <v>0</v>
      </c>
      <c r="L144" s="50">
        <v>0</v>
      </c>
      <c r="M144" s="50">
        <v>0</v>
      </c>
      <c r="N144" s="50" t="s">
        <v>283</v>
      </c>
      <c r="O144" s="50">
        <v>31</v>
      </c>
      <c r="P144" s="50">
        <v>40</v>
      </c>
      <c r="Q144" s="50" t="s">
        <v>349</v>
      </c>
      <c r="R144" s="50" t="s">
        <v>359</v>
      </c>
      <c r="S144" s="50" t="s">
        <v>335</v>
      </c>
    </row>
    <row r="145" s="4" customFormat="1" ht="54" customHeight="1" spans="1:19">
      <c r="A145" s="13">
        <v>144</v>
      </c>
      <c r="B145" s="50"/>
      <c r="C145" s="50" t="s">
        <v>47</v>
      </c>
      <c r="D145" s="50" t="s">
        <v>55</v>
      </c>
      <c r="E145" s="50"/>
      <c r="F145" s="50" t="s">
        <v>29</v>
      </c>
      <c r="G145" s="50" t="s">
        <v>30</v>
      </c>
      <c r="H145" s="50">
        <v>25</v>
      </c>
      <c r="I145" s="50" t="s">
        <v>356</v>
      </c>
      <c r="J145" s="61">
        <v>0</v>
      </c>
      <c r="K145" s="50">
        <v>0</v>
      </c>
      <c r="L145" s="50">
        <v>0</v>
      </c>
      <c r="M145" s="50">
        <v>0</v>
      </c>
      <c r="N145" s="50" t="s">
        <v>283</v>
      </c>
      <c r="O145" s="50">
        <v>22</v>
      </c>
      <c r="P145" s="50">
        <v>25</v>
      </c>
      <c r="Q145" s="50" t="s">
        <v>353</v>
      </c>
      <c r="R145" s="50" t="s">
        <v>360</v>
      </c>
      <c r="S145" s="50" t="s">
        <v>335</v>
      </c>
    </row>
    <row r="146" s="4" customFormat="1" ht="35.45" customHeight="1" spans="1:19">
      <c r="A146" s="13">
        <v>145</v>
      </c>
      <c r="B146" s="28" t="s">
        <v>361</v>
      </c>
      <c r="C146" s="28"/>
      <c r="D146" s="28"/>
      <c r="E146" s="28"/>
      <c r="F146" s="28" t="s">
        <v>29</v>
      </c>
      <c r="G146" s="28" t="s">
        <v>30</v>
      </c>
      <c r="H146" s="28">
        <f>SUM(H147,H149)</f>
        <v>3</v>
      </c>
      <c r="I146" s="41"/>
      <c r="J146" s="41">
        <f>SUM(J147,J149)</f>
        <v>1.8</v>
      </c>
      <c r="K146" s="28">
        <f t="shared" ref="K146:P146" si="11">SUM(K147,K149)</f>
        <v>0.8</v>
      </c>
      <c r="L146" s="28">
        <f t="shared" si="11"/>
        <v>0.5</v>
      </c>
      <c r="M146" s="28">
        <f t="shared" si="11"/>
        <v>0.5</v>
      </c>
      <c r="N146" s="28" t="s">
        <v>283</v>
      </c>
      <c r="O146" s="28">
        <f t="shared" si="11"/>
        <v>3</v>
      </c>
      <c r="P146" s="28">
        <f t="shared" si="11"/>
        <v>3</v>
      </c>
      <c r="Q146" s="41"/>
      <c r="R146" s="41"/>
      <c r="S146" s="41"/>
    </row>
    <row r="147" s="4" customFormat="1" ht="61.9" customHeight="1" spans="1:19">
      <c r="A147" s="13">
        <v>146</v>
      </c>
      <c r="B147" s="29" t="s">
        <v>362</v>
      </c>
      <c r="C147" s="29" t="s">
        <v>25</v>
      </c>
      <c r="D147" s="29"/>
      <c r="E147" s="29"/>
      <c r="F147" s="29" t="s">
        <v>25</v>
      </c>
      <c r="G147" s="29" t="s">
        <v>30</v>
      </c>
      <c r="H147" s="29">
        <f t="shared" ref="H147:M147" si="12">SUM(H148)</f>
        <v>1</v>
      </c>
      <c r="I147" s="29"/>
      <c r="J147" s="29">
        <f t="shared" si="12"/>
        <v>1.5</v>
      </c>
      <c r="K147" s="29">
        <f t="shared" si="12"/>
        <v>0.5</v>
      </c>
      <c r="L147" s="29">
        <f t="shared" si="12"/>
        <v>0.5</v>
      </c>
      <c r="M147" s="29">
        <f t="shared" si="12"/>
        <v>0.5</v>
      </c>
      <c r="N147" s="29" t="s">
        <v>283</v>
      </c>
      <c r="O147" s="29">
        <f>SUM(O148)</f>
        <v>1</v>
      </c>
      <c r="P147" s="29">
        <f>SUM(P148)</f>
        <v>1</v>
      </c>
      <c r="Q147" s="29" t="s">
        <v>363</v>
      </c>
      <c r="R147" s="29" t="s">
        <v>364</v>
      </c>
      <c r="S147" s="29" t="s">
        <v>365</v>
      </c>
    </row>
    <row r="148" s="4" customFormat="1" ht="61.9" customHeight="1" spans="1:19">
      <c r="A148" s="13">
        <v>147</v>
      </c>
      <c r="B148" s="50"/>
      <c r="C148" s="50" t="s">
        <v>47</v>
      </c>
      <c r="D148" s="50" t="s">
        <v>48</v>
      </c>
      <c r="E148" s="50"/>
      <c r="F148" s="50" t="s">
        <v>25</v>
      </c>
      <c r="G148" s="50" t="s">
        <v>30</v>
      </c>
      <c r="H148" s="50">
        <v>1</v>
      </c>
      <c r="I148" s="50" t="s">
        <v>366</v>
      </c>
      <c r="J148" s="61">
        <v>1.5</v>
      </c>
      <c r="K148" s="50">
        <v>0.5</v>
      </c>
      <c r="L148" s="50">
        <v>0.5</v>
      </c>
      <c r="M148" s="50">
        <v>0.5</v>
      </c>
      <c r="N148" s="50" t="s">
        <v>283</v>
      </c>
      <c r="O148" s="50">
        <v>1</v>
      </c>
      <c r="P148" s="50">
        <v>1</v>
      </c>
      <c r="Q148" s="50" t="s">
        <v>363</v>
      </c>
      <c r="R148" s="50" t="s">
        <v>367</v>
      </c>
      <c r="S148" s="50" t="s">
        <v>365</v>
      </c>
    </row>
    <row r="149" s="4" customFormat="1" ht="61.9" customHeight="1" spans="1:19">
      <c r="A149" s="13">
        <v>148</v>
      </c>
      <c r="B149" s="29" t="s">
        <v>368</v>
      </c>
      <c r="C149" s="29" t="s">
        <v>25</v>
      </c>
      <c r="D149" s="29"/>
      <c r="E149" s="29"/>
      <c r="F149" s="29" t="s">
        <v>25</v>
      </c>
      <c r="G149" s="29" t="s">
        <v>30</v>
      </c>
      <c r="H149" s="29">
        <f t="shared" ref="H149:M149" si="13">SUM(H150)</f>
        <v>2</v>
      </c>
      <c r="I149" s="29"/>
      <c r="J149" s="29">
        <f t="shared" si="13"/>
        <v>0.3</v>
      </c>
      <c r="K149" s="29">
        <f t="shared" si="13"/>
        <v>0.3</v>
      </c>
      <c r="L149" s="29">
        <f t="shared" si="13"/>
        <v>0</v>
      </c>
      <c r="M149" s="29">
        <f t="shared" si="13"/>
        <v>0</v>
      </c>
      <c r="N149" s="29" t="s">
        <v>283</v>
      </c>
      <c r="O149" s="29">
        <f>SUM(O150)</f>
        <v>2</v>
      </c>
      <c r="P149" s="29">
        <f>SUM(P150)</f>
        <v>2</v>
      </c>
      <c r="Q149" s="29" t="s">
        <v>369</v>
      </c>
      <c r="R149" s="29" t="s">
        <v>370</v>
      </c>
      <c r="S149" s="29" t="s">
        <v>371</v>
      </c>
    </row>
    <row r="150" s="4" customFormat="1" ht="60" customHeight="1" spans="1:19">
      <c r="A150" s="13">
        <v>149</v>
      </c>
      <c r="B150" s="50"/>
      <c r="C150" s="50" t="s">
        <v>47</v>
      </c>
      <c r="D150" s="50" t="s">
        <v>63</v>
      </c>
      <c r="E150" s="50"/>
      <c r="F150" s="50" t="s">
        <v>25</v>
      </c>
      <c r="G150" s="50" t="s">
        <v>30</v>
      </c>
      <c r="H150" s="50">
        <v>2</v>
      </c>
      <c r="I150" s="50" t="s">
        <v>372</v>
      </c>
      <c r="J150" s="61">
        <v>0.3</v>
      </c>
      <c r="K150" s="50">
        <v>0.3</v>
      </c>
      <c r="L150" s="50">
        <v>0</v>
      </c>
      <c r="M150" s="50">
        <v>0</v>
      </c>
      <c r="N150" s="50" t="s">
        <v>283</v>
      </c>
      <c r="O150" s="50">
        <v>2</v>
      </c>
      <c r="P150" s="50">
        <v>2</v>
      </c>
      <c r="Q150" s="50" t="s">
        <v>369</v>
      </c>
      <c r="R150" s="50" t="s">
        <v>373</v>
      </c>
      <c r="S150" s="50" t="s">
        <v>371</v>
      </c>
    </row>
    <row r="151" s="4" customFormat="1" ht="74" customHeight="1" spans="1:19">
      <c r="A151" s="13">
        <v>150</v>
      </c>
      <c r="B151" s="74" t="s">
        <v>374</v>
      </c>
      <c r="C151" s="74"/>
      <c r="D151" s="74"/>
      <c r="E151" s="74"/>
      <c r="F151" s="74" t="s">
        <v>29</v>
      </c>
      <c r="G151" s="74" t="s">
        <v>293</v>
      </c>
      <c r="H151" s="75">
        <v>0</v>
      </c>
      <c r="I151" s="75"/>
      <c r="J151" s="75">
        <v>0</v>
      </c>
      <c r="K151" s="75">
        <v>0</v>
      </c>
      <c r="L151" s="75">
        <v>0</v>
      </c>
      <c r="M151" s="75">
        <v>0</v>
      </c>
      <c r="N151" s="75" t="s">
        <v>375</v>
      </c>
      <c r="O151" s="75">
        <v>0</v>
      </c>
      <c r="P151" s="75">
        <v>0</v>
      </c>
      <c r="Q151" s="76"/>
      <c r="R151" s="76"/>
      <c r="S151" s="76"/>
    </row>
    <row r="152" s="4" customFormat="1" ht="74" customHeight="1" spans="1:19">
      <c r="A152" s="13">
        <v>151</v>
      </c>
      <c r="B152" s="28" t="s">
        <v>376</v>
      </c>
      <c r="C152" s="28"/>
      <c r="D152" s="28"/>
      <c r="E152" s="28"/>
      <c r="F152" s="28" t="s">
        <v>29</v>
      </c>
      <c r="G152" s="28" t="s">
        <v>293</v>
      </c>
      <c r="H152" s="28">
        <v>0</v>
      </c>
      <c r="I152" s="41"/>
      <c r="J152" s="28">
        <v>0</v>
      </c>
      <c r="K152" s="28">
        <v>0</v>
      </c>
      <c r="L152" s="28">
        <v>0</v>
      </c>
      <c r="M152" s="28">
        <v>0</v>
      </c>
      <c r="N152" s="28" t="s">
        <v>375</v>
      </c>
      <c r="O152" s="28">
        <v>0</v>
      </c>
      <c r="P152" s="28">
        <v>0</v>
      </c>
      <c r="Q152" s="41"/>
      <c r="R152" s="41"/>
      <c r="S152" s="41"/>
    </row>
    <row r="153" s="4" customFormat="1" ht="74" customHeight="1" spans="1:19">
      <c r="A153" s="13">
        <v>152</v>
      </c>
      <c r="B153" s="28" t="s">
        <v>377</v>
      </c>
      <c r="C153" s="28"/>
      <c r="D153" s="28"/>
      <c r="E153" s="28"/>
      <c r="F153" s="28" t="s">
        <v>29</v>
      </c>
      <c r="G153" s="28" t="s">
        <v>293</v>
      </c>
      <c r="H153" s="28">
        <v>0</v>
      </c>
      <c r="I153" s="41"/>
      <c r="J153" s="28">
        <v>0</v>
      </c>
      <c r="K153" s="28">
        <v>0</v>
      </c>
      <c r="L153" s="28">
        <v>0</v>
      </c>
      <c r="M153" s="28">
        <v>0</v>
      </c>
      <c r="N153" s="28" t="s">
        <v>375</v>
      </c>
      <c r="O153" s="28">
        <v>0</v>
      </c>
      <c r="P153" s="28">
        <v>0</v>
      </c>
      <c r="Q153" s="41"/>
      <c r="R153" s="41"/>
      <c r="S153" s="41"/>
    </row>
    <row r="154" s="4" customFormat="1" ht="74" customHeight="1" spans="1:19">
      <c r="A154" s="13">
        <v>153</v>
      </c>
      <c r="B154" s="28" t="s">
        <v>378</v>
      </c>
      <c r="C154" s="28"/>
      <c r="D154" s="28"/>
      <c r="E154" s="28"/>
      <c r="F154" s="28" t="s">
        <v>29</v>
      </c>
      <c r="G154" s="28" t="s">
        <v>293</v>
      </c>
      <c r="H154" s="28">
        <v>0</v>
      </c>
      <c r="I154" s="41"/>
      <c r="J154" s="28">
        <v>0</v>
      </c>
      <c r="K154" s="28">
        <v>0</v>
      </c>
      <c r="L154" s="28">
        <v>0</v>
      </c>
      <c r="M154" s="28">
        <v>0</v>
      </c>
      <c r="N154" s="28" t="s">
        <v>375</v>
      </c>
      <c r="O154" s="28">
        <v>0</v>
      </c>
      <c r="P154" s="28">
        <v>0</v>
      </c>
      <c r="Q154" s="41"/>
      <c r="R154" s="41"/>
      <c r="S154" s="41"/>
    </row>
    <row r="155" s="4" customFormat="1" ht="73" customHeight="1" spans="1:19">
      <c r="A155" s="13">
        <v>154</v>
      </c>
      <c r="B155" s="22" t="s">
        <v>379</v>
      </c>
      <c r="C155" s="22"/>
      <c r="D155" s="22"/>
      <c r="E155" s="22"/>
      <c r="F155" s="22" t="s">
        <v>380</v>
      </c>
      <c r="G155" s="22" t="s">
        <v>34</v>
      </c>
      <c r="H155" s="22">
        <f>SUM(H156,H170,H187,H189,H190,H191,H192)</f>
        <v>199</v>
      </c>
      <c r="I155" s="39"/>
      <c r="J155" s="22">
        <f>SUM(J156,J170,J187,J189,J190,J191,J192)</f>
        <v>535.5</v>
      </c>
      <c r="K155" s="22">
        <f t="shared" ref="K155:P155" si="14">SUM(K156,K170,K187,K189,K190,K191,K192)</f>
        <v>425.5</v>
      </c>
      <c r="L155" s="22">
        <f t="shared" si="14"/>
        <v>110</v>
      </c>
      <c r="M155" s="22">
        <f t="shared" si="14"/>
        <v>0</v>
      </c>
      <c r="N155" s="22" t="s">
        <v>283</v>
      </c>
      <c r="O155" s="22">
        <f t="shared" si="14"/>
        <v>199</v>
      </c>
      <c r="P155" s="22">
        <f t="shared" si="14"/>
        <v>656</v>
      </c>
      <c r="Q155" s="39"/>
      <c r="R155" s="39"/>
      <c r="S155" s="22" t="s">
        <v>381</v>
      </c>
    </row>
    <row r="156" s="3" customFormat="1" ht="58" customHeight="1" spans="1:19">
      <c r="A156" s="13">
        <v>155</v>
      </c>
      <c r="B156" s="74" t="s">
        <v>382</v>
      </c>
      <c r="C156" s="74" t="s">
        <v>25</v>
      </c>
      <c r="D156" s="74"/>
      <c r="E156" s="74"/>
      <c r="F156" s="75" t="s">
        <v>29</v>
      </c>
      <c r="G156" s="76" t="s">
        <v>34</v>
      </c>
      <c r="H156" s="75">
        <f t="shared" ref="H156:M156" si="15">H157+H162+H166+H167</f>
        <v>54</v>
      </c>
      <c r="I156" s="75" t="s">
        <v>383</v>
      </c>
      <c r="J156" s="75">
        <f t="shared" si="15"/>
        <v>243</v>
      </c>
      <c r="K156" s="75">
        <f t="shared" si="15"/>
        <v>193.5</v>
      </c>
      <c r="L156" s="75">
        <f t="shared" si="15"/>
        <v>49.5</v>
      </c>
      <c r="M156" s="75">
        <f t="shared" si="15"/>
        <v>0</v>
      </c>
      <c r="N156" s="75" t="s">
        <v>283</v>
      </c>
      <c r="O156" s="75">
        <f>O157+O162+O166+O167</f>
        <v>54</v>
      </c>
      <c r="P156" s="75">
        <f>P157+P162+P166+P167</f>
        <v>171</v>
      </c>
      <c r="Q156" s="76" t="s">
        <v>384</v>
      </c>
      <c r="R156" s="76" t="s">
        <v>385</v>
      </c>
      <c r="S156" s="76" t="s">
        <v>381</v>
      </c>
    </row>
    <row r="157" s="4" customFormat="1" ht="38.45" customHeight="1" spans="1:19">
      <c r="A157" s="13">
        <v>156</v>
      </c>
      <c r="B157" s="29" t="s">
        <v>386</v>
      </c>
      <c r="C157" s="29" t="s">
        <v>25</v>
      </c>
      <c r="D157" s="29"/>
      <c r="E157" s="29"/>
      <c r="F157" s="29" t="s">
        <v>29</v>
      </c>
      <c r="G157" s="29" t="s">
        <v>34</v>
      </c>
      <c r="H157" s="29">
        <f>SUM(H158:H161)</f>
        <v>41</v>
      </c>
      <c r="I157" s="29" t="s">
        <v>387</v>
      </c>
      <c r="J157" s="29">
        <f>SUM(J158:J161)</f>
        <v>184.5</v>
      </c>
      <c r="K157" s="29">
        <f>SUM(K158:K161)</f>
        <v>162</v>
      </c>
      <c r="L157" s="29">
        <f>SUM(L158:L161)</f>
        <v>22.5</v>
      </c>
      <c r="M157" s="29">
        <f>SUM(M158:M161)</f>
        <v>0</v>
      </c>
      <c r="N157" s="29" t="s">
        <v>283</v>
      </c>
      <c r="O157" s="29">
        <f>SUM(O158:O161)</f>
        <v>41</v>
      </c>
      <c r="P157" s="29">
        <f>SUM(P158:P161)</f>
        <v>125</v>
      </c>
      <c r="Q157" s="29" t="s">
        <v>388</v>
      </c>
      <c r="R157" s="29" t="s">
        <v>389</v>
      </c>
      <c r="S157" s="29" t="s">
        <v>381</v>
      </c>
    </row>
    <row r="158" s="4" customFormat="1" ht="38.45" customHeight="1" spans="1:19">
      <c r="A158" s="13">
        <v>157</v>
      </c>
      <c r="B158" s="50"/>
      <c r="C158" s="50" t="s">
        <v>47</v>
      </c>
      <c r="D158" s="50" t="s">
        <v>63</v>
      </c>
      <c r="E158" s="50"/>
      <c r="F158" s="50" t="s">
        <v>29</v>
      </c>
      <c r="G158" s="50" t="s">
        <v>34</v>
      </c>
      <c r="H158" s="50">
        <v>12</v>
      </c>
      <c r="I158" s="50" t="s">
        <v>390</v>
      </c>
      <c r="J158" s="50">
        <v>54</v>
      </c>
      <c r="K158" s="50">
        <v>45</v>
      </c>
      <c r="L158" s="50">
        <v>9</v>
      </c>
      <c r="M158" s="50">
        <v>0</v>
      </c>
      <c r="N158" s="50" t="s">
        <v>283</v>
      </c>
      <c r="O158" s="50">
        <v>12</v>
      </c>
      <c r="P158" s="50">
        <v>38</v>
      </c>
      <c r="Q158" s="50" t="s">
        <v>388</v>
      </c>
      <c r="R158" s="50" t="s">
        <v>391</v>
      </c>
      <c r="S158" s="50" t="s">
        <v>381</v>
      </c>
    </row>
    <row r="159" s="4" customFormat="1" ht="38.45" customHeight="1" spans="1:19">
      <c r="A159" s="13">
        <v>158</v>
      </c>
      <c r="B159" s="50"/>
      <c r="C159" s="50" t="s">
        <v>47</v>
      </c>
      <c r="D159" s="50" t="s">
        <v>48</v>
      </c>
      <c r="E159" s="50"/>
      <c r="F159" s="50" t="s">
        <v>29</v>
      </c>
      <c r="G159" s="50" t="s">
        <v>34</v>
      </c>
      <c r="H159" s="50">
        <v>10</v>
      </c>
      <c r="I159" s="50" t="s">
        <v>392</v>
      </c>
      <c r="J159" s="50">
        <v>45</v>
      </c>
      <c r="K159" s="50">
        <v>36</v>
      </c>
      <c r="L159" s="50">
        <v>9</v>
      </c>
      <c r="M159" s="50">
        <v>0</v>
      </c>
      <c r="N159" s="50" t="s">
        <v>283</v>
      </c>
      <c r="O159" s="50">
        <v>10</v>
      </c>
      <c r="P159" s="50">
        <v>32</v>
      </c>
      <c r="Q159" s="50" t="s">
        <v>388</v>
      </c>
      <c r="R159" s="50" t="s">
        <v>393</v>
      </c>
      <c r="S159" s="50" t="s">
        <v>381</v>
      </c>
    </row>
    <row r="160" s="4" customFormat="1" ht="38.45" customHeight="1" spans="1:19">
      <c r="A160" s="13">
        <v>159</v>
      </c>
      <c r="B160" s="50"/>
      <c r="C160" s="50" t="s">
        <v>47</v>
      </c>
      <c r="D160" s="50" t="s">
        <v>52</v>
      </c>
      <c r="E160" s="50"/>
      <c r="F160" s="50" t="s">
        <v>29</v>
      </c>
      <c r="G160" s="50" t="s">
        <v>34</v>
      </c>
      <c r="H160" s="50">
        <v>13</v>
      </c>
      <c r="I160" s="50" t="s">
        <v>394</v>
      </c>
      <c r="J160" s="50">
        <v>58.5</v>
      </c>
      <c r="K160" s="50">
        <v>58.5</v>
      </c>
      <c r="L160" s="50">
        <v>0</v>
      </c>
      <c r="M160" s="50">
        <v>0</v>
      </c>
      <c r="N160" s="50" t="s">
        <v>283</v>
      </c>
      <c r="O160" s="50">
        <v>13</v>
      </c>
      <c r="P160" s="50">
        <v>39</v>
      </c>
      <c r="Q160" s="50" t="s">
        <v>388</v>
      </c>
      <c r="R160" s="50" t="s">
        <v>395</v>
      </c>
      <c r="S160" s="50" t="s">
        <v>381</v>
      </c>
    </row>
    <row r="161" s="4" customFormat="1" ht="38.45" customHeight="1" spans="1:19">
      <c r="A161" s="13">
        <v>160</v>
      </c>
      <c r="B161" s="50"/>
      <c r="C161" s="50" t="s">
        <v>47</v>
      </c>
      <c r="D161" s="50" t="s">
        <v>55</v>
      </c>
      <c r="E161" s="50"/>
      <c r="F161" s="50" t="s">
        <v>29</v>
      </c>
      <c r="G161" s="50" t="s">
        <v>34</v>
      </c>
      <c r="H161" s="50">
        <v>6</v>
      </c>
      <c r="I161" s="50" t="s">
        <v>396</v>
      </c>
      <c r="J161" s="50">
        <v>27</v>
      </c>
      <c r="K161" s="50">
        <v>22.5</v>
      </c>
      <c r="L161" s="50">
        <v>4.5</v>
      </c>
      <c r="M161" s="50">
        <v>0</v>
      </c>
      <c r="N161" s="50" t="s">
        <v>283</v>
      </c>
      <c r="O161" s="50">
        <v>6</v>
      </c>
      <c r="P161" s="50">
        <v>16</v>
      </c>
      <c r="Q161" s="50" t="s">
        <v>388</v>
      </c>
      <c r="R161" s="50" t="s">
        <v>397</v>
      </c>
      <c r="S161" s="50" t="s">
        <v>381</v>
      </c>
    </row>
    <row r="162" s="4" customFormat="1" ht="38.45" customHeight="1" spans="1:19">
      <c r="A162" s="13">
        <v>161</v>
      </c>
      <c r="B162" s="29" t="s">
        <v>398</v>
      </c>
      <c r="C162" s="29" t="s">
        <v>25</v>
      </c>
      <c r="D162" s="29"/>
      <c r="E162" s="29"/>
      <c r="F162" s="29" t="s">
        <v>29</v>
      </c>
      <c r="G162" s="29" t="s">
        <v>34</v>
      </c>
      <c r="H162" s="29">
        <f>SUM(H163:H165)</f>
        <v>9</v>
      </c>
      <c r="I162" s="29" t="s">
        <v>399</v>
      </c>
      <c r="J162" s="29">
        <f>SUM(J163:J165)</f>
        <v>40.5</v>
      </c>
      <c r="K162" s="29">
        <f>SUM(K163:K165)</f>
        <v>31.5</v>
      </c>
      <c r="L162" s="29">
        <f>SUM(L163:L165)</f>
        <v>9</v>
      </c>
      <c r="M162" s="29">
        <f>SUM(M163:M165)</f>
        <v>0</v>
      </c>
      <c r="N162" s="29" t="s">
        <v>283</v>
      </c>
      <c r="O162" s="29">
        <f>SUM(O163:O165)</f>
        <v>9</v>
      </c>
      <c r="P162" s="29">
        <f>SUM(P163:P165)</f>
        <v>26</v>
      </c>
      <c r="Q162" s="29" t="s">
        <v>400</v>
      </c>
      <c r="R162" s="29" t="s">
        <v>401</v>
      </c>
      <c r="S162" s="29" t="s">
        <v>381</v>
      </c>
    </row>
    <row r="163" s="4" customFormat="1" ht="38.45" customHeight="1" spans="1:19">
      <c r="A163" s="13">
        <v>162</v>
      </c>
      <c r="B163" s="50"/>
      <c r="C163" s="50" t="s">
        <v>47</v>
      </c>
      <c r="D163" s="50" t="s">
        <v>63</v>
      </c>
      <c r="E163" s="50"/>
      <c r="F163" s="50" t="s">
        <v>29</v>
      </c>
      <c r="G163" s="50" t="s">
        <v>34</v>
      </c>
      <c r="H163" s="50">
        <v>3</v>
      </c>
      <c r="I163" s="50" t="s">
        <v>402</v>
      </c>
      <c r="J163" s="50">
        <v>13.5</v>
      </c>
      <c r="K163" s="50">
        <v>13.5</v>
      </c>
      <c r="L163" s="50">
        <v>0</v>
      </c>
      <c r="M163" s="50">
        <v>0</v>
      </c>
      <c r="N163" s="50" t="s">
        <v>283</v>
      </c>
      <c r="O163" s="50">
        <v>3</v>
      </c>
      <c r="P163" s="50">
        <v>10</v>
      </c>
      <c r="Q163" s="50" t="s">
        <v>400</v>
      </c>
      <c r="R163" s="50" t="s">
        <v>403</v>
      </c>
      <c r="S163" s="50" t="s">
        <v>381</v>
      </c>
    </row>
    <row r="164" s="4" customFormat="1" ht="38.45" customHeight="1" spans="1:19">
      <c r="A164" s="13">
        <v>163</v>
      </c>
      <c r="B164" s="50"/>
      <c r="C164" s="50" t="s">
        <v>47</v>
      </c>
      <c r="D164" s="50" t="s">
        <v>52</v>
      </c>
      <c r="E164" s="50"/>
      <c r="F164" s="50" t="s">
        <v>29</v>
      </c>
      <c r="G164" s="50" t="s">
        <v>34</v>
      </c>
      <c r="H164" s="50">
        <v>4</v>
      </c>
      <c r="I164" s="50" t="s">
        <v>404</v>
      </c>
      <c r="J164" s="50">
        <v>18</v>
      </c>
      <c r="K164" s="50">
        <v>9</v>
      </c>
      <c r="L164" s="50">
        <v>9</v>
      </c>
      <c r="M164" s="50">
        <v>0</v>
      </c>
      <c r="N164" s="50" t="s">
        <v>283</v>
      </c>
      <c r="O164" s="50">
        <v>4</v>
      </c>
      <c r="P164" s="50">
        <v>12</v>
      </c>
      <c r="Q164" s="50" t="s">
        <v>400</v>
      </c>
      <c r="R164" s="50" t="s">
        <v>405</v>
      </c>
      <c r="S164" s="50" t="s">
        <v>381</v>
      </c>
    </row>
    <row r="165" s="4" customFormat="1" ht="38.45" customHeight="1" spans="1:19">
      <c r="A165" s="13">
        <v>164</v>
      </c>
      <c r="B165" s="50"/>
      <c r="C165" s="50" t="s">
        <v>47</v>
      </c>
      <c r="D165" s="50" t="s">
        <v>55</v>
      </c>
      <c r="E165" s="50"/>
      <c r="F165" s="50" t="s">
        <v>29</v>
      </c>
      <c r="G165" s="50" t="s">
        <v>34</v>
      </c>
      <c r="H165" s="50">
        <v>2</v>
      </c>
      <c r="I165" s="50" t="s">
        <v>406</v>
      </c>
      <c r="J165" s="50">
        <v>9</v>
      </c>
      <c r="K165" s="50">
        <v>9</v>
      </c>
      <c r="L165" s="50">
        <v>0</v>
      </c>
      <c r="M165" s="50">
        <v>0</v>
      </c>
      <c r="N165" s="50" t="s">
        <v>283</v>
      </c>
      <c r="O165" s="50">
        <v>2</v>
      </c>
      <c r="P165" s="50">
        <v>4</v>
      </c>
      <c r="Q165" s="50" t="s">
        <v>400</v>
      </c>
      <c r="R165" s="50" t="s">
        <v>407</v>
      </c>
      <c r="S165" s="50" t="s">
        <v>381</v>
      </c>
    </row>
    <row r="166" s="4" customFormat="1" ht="38.45" customHeight="1" spans="1:19">
      <c r="A166" s="13">
        <v>165</v>
      </c>
      <c r="B166" s="29" t="s">
        <v>408</v>
      </c>
      <c r="C166" s="29" t="s">
        <v>25</v>
      </c>
      <c r="D166" s="29"/>
      <c r="E166" s="29"/>
      <c r="F166" s="29" t="s">
        <v>29</v>
      </c>
      <c r="G166" s="29" t="s">
        <v>34</v>
      </c>
      <c r="H166" s="29">
        <v>0</v>
      </c>
      <c r="I166" s="29" t="s">
        <v>409</v>
      </c>
      <c r="J166" s="29">
        <v>0</v>
      </c>
      <c r="K166" s="29">
        <v>0</v>
      </c>
      <c r="L166" s="29">
        <v>0</v>
      </c>
      <c r="M166" s="29">
        <v>0</v>
      </c>
      <c r="N166" s="29" t="s">
        <v>283</v>
      </c>
      <c r="O166" s="29">
        <v>0</v>
      </c>
      <c r="P166" s="29">
        <v>0</v>
      </c>
      <c r="Q166" s="29"/>
      <c r="R166" s="29"/>
      <c r="S166" s="29" t="s">
        <v>381</v>
      </c>
    </row>
    <row r="167" s="4" customFormat="1" ht="38.45" customHeight="1" spans="1:19">
      <c r="A167" s="13">
        <v>166</v>
      </c>
      <c r="B167" s="29" t="s">
        <v>410</v>
      </c>
      <c r="C167" s="29" t="s">
        <v>25</v>
      </c>
      <c r="D167" s="29"/>
      <c r="E167" s="29"/>
      <c r="F167" s="29" t="s">
        <v>29</v>
      </c>
      <c r="G167" s="29" t="s">
        <v>34</v>
      </c>
      <c r="H167" s="29">
        <f>SUM(H168:H169)</f>
        <v>4</v>
      </c>
      <c r="I167" s="29" t="s">
        <v>411</v>
      </c>
      <c r="J167" s="29">
        <f>SUM(J168:J169)</f>
        <v>18</v>
      </c>
      <c r="K167" s="29">
        <f>SUM(K168:K169)</f>
        <v>0</v>
      </c>
      <c r="L167" s="29">
        <f>SUM(L168:L169)</f>
        <v>18</v>
      </c>
      <c r="M167" s="29">
        <f>SUM(M168:M169)</f>
        <v>0</v>
      </c>
      <c r="N167" s="29" t="s">
        <v>283</v>
      </c>
      <c r="O167" s="29">
        <f>SUM(O168:O169)</f>
        <v>4</v>
      </c>
      <c r="P167" s="29">
        <f>SUM(P168:P169)</f>
        <v>20</v>
      </c>
      <c r="Q167" s="29" t="s">
        <v>412</v>
      </c>
      <c r="R167" s="29" t="s">
        <v>413</v>
      </c>
      <c r="S167" s="29" t="s">
        <v>381</v>
      </c>
    </row>
    <row r="168" s="4" customFormat="1" ht="38.45" customHeight="1" spans="1:19">
      <c r="A168" s="13">
        <v>167</v>
      </c>
      <c r="B168" s="50"/>
      <c r="C168" s="50" t="s">
        <v>47</v>
      </c>
      <c r="D168" s="50" t="s">
        <v>52</v>
      </c>
      <c r="E168" s="50"/>
      <c r="F168" s="50" t="s">
        <v>29</v>
      </c>
      <c r="G168" s="50" t="s">
        <v>34</v>
      </c>
      <c r="H168" s="50">
        <v>3</v>
      </c>
      <c r="I168" s="50" t="s">
        <v>414</v>
      </c>
      <c r="J168" s="50">
        <v>13.5</v>
      </c>
      <c r="K168" s="50">
        <v>0</v>
      </c>
      <c r="L168" s="50">
        <v>13.5</v>
      </c>
      <c r="M168" s="50">
        <v>0</v>
      </c>
      <c r="N168" s="50" t="s">
        <v>283</v>
      </c>
      <c r="O168" s="50">
        <v>3</v>
      </c>
      <c r="P168" s="50">
        <v>16</v>
      </c>
      <c r="Q168" s="50" t="s">
        <v>415</v>
      </c>
      <c r="R168" s="50" t="s">
        <v>416</v>
      </c>
      <c r="S168" s="50" t="s">
        <v>381</v>
      </c>
    </row>
    <row r="169" s="4" customFormat="1" ht="38.45" customHeight="1" spans="1:19">
      <c r="A169" s="13">
        <v>168</v>
      </c>
      <c r="B169" s="50"/>
      <c r="C169" s="50" t="s">
        <v>47</v>
      </c>
      <c r="D169" s="50" t="s">
        <v>48</v>
      </c>
      <c r="E169" s="50"/>
      <c r="F169" s="50" t="s">
        <v>29</v>
      </c>
      <c r="G169" s="50" t="s">
        <v>34</v>
      </c>
      <c r="H169" s="50">
        <v>1</v>
      </c>
      <c r="I169" s="50" t="s">
        <v>417</v>
      </c>
      <c r="J169" s="50">
        <v>4.5</v>
      </c>
      <c r="K169" s="50">
        <v>0</v>
      </c>
      <c r="L169" s="50">
        <v>4.5</v>
      </c>
      <c r="M169" s="50">
        <v>0</v>
      </c>
      <c r="N169" s="50" t="s">
        <v>283</v>
      </c>
      <c r="O169" s="50">
        <v>1</v>
      </c>
      <c r="P169" s="50">
        <v>4</v>
      </c>
      <c r="Q169" s="50" t="s">
        <v>415</v>
      </c>
      <c r="R169" s="50" t="s">
        <v>418</v>
      </c>
      <c r="S169" s="50" t="s">
        <v>381</v>
      </c>
    </row>
    <row r="170" s="4" customFormat="1" ht="38.45" customHeight="1" spans="1:19">
      <c r="A170" s="13">
        <v>169</v>
      </c>
      <c r="B170" s="74" t="s">
        <v>419</v>
      </c>
      <c r="C170" s="74" t="s">
        <v>25</v>
      </c>
      <c r="D170" s="74"/>
      <c r="E170" s="74"/>
      <c r="F170" s="75" t="s">
        <v>420</v>
      </c>
      <c r="G170" s="76" t="s">
        <v>34</v>
      </c>
      <c r="H170" s="75">
        <f t="shared" ref="H170:M170" si="16">H171+H176+H181+H184</f>
        <v>144</v>
      </c>
      <c r="I170" s="75" t="s">
        <v>421</v>
      </c>
      <c r="J170" s="75">
        <f t="shared" si="16"/>
        <v>288</v>
      </c>
      <c r="K170" s="75">
        <f t="shared" si="16"/>
        <v>232</v>
      </c>
      <c r="L170" s="75">
        <f t="shared" si="16"/>
        <v>56</v>
      </c>
      <c r="M170" s="75">
        <f t="shared" si="16"/>
        <v>0</v>
      </c>
      <c r="N170" s="76" t="s">
        <v>283</v>
      </c>
      <c r="O170" s="75">
        <f>O171+O176+O181+O184</f>
        <v>144</v>
      </c>
      <c r="P170" s="75">
        <f>P171+P176+P181+P184</f>
        <v>482</v>
      </c>
      <c r="Q170" s="76" t="s">
        <v>384</v>
      </c>
      <c r="R170" s="76" t="s">
        <v>422</v>
      </c>
      <c r="S170" s="76" t="s">
        <v>381</v>
      </c>
    </row>
    <row r="171" s="4" customFormat="1" ht="38.45" customHeight="1" spans="1:19">
      <c r="A171" s="13">
        <v>170</v>
      </c>
      <c r="B171" s="29" t="s">
        <v>386</v>
      </c>
      <c r="C171" s="29" t="s">
        <v>25</v>
      </c>
      <c r="D171" s="29"/>
      <c r="E171" s="29"/>
      <c r="F171" s="29" t="s">
        <v>420</v>
      </c>
      <c r="G171" s="29" t="s">
        <v>34</v>
      </c>
      <c r="H171" s="29">
        <f>SUM(H172:H175)</f>
        <v>97</v>
      </c>
      <c r="I171" s="29" t="s">
        <v>423</v>
      </c>
      <c r="J171" s="29">
        <f>SUM(J172:J175)</f>
        <v>194</v>
      </c>
      <c r="K171" s="29">
        <f>SUM(K172:K175)</f>
        <v>184</v>
      </c>
      <c r="L171" s="29">
        <f>SUM(L172:L175)</f>
        <v>10</v>
      </c>
      <c r="M171" s="29">
        <f>SUM(M172:M175)</f>
        <v>0</v>
      </c>
      <c r="N171" s="29" t="s">
        <v>283</v>
      </c>
      <c r="O171" s="29">
        <f>SUM(O172:O175)</f>
        <v>97</v>
      </c>
      <c r="P171" s="29">
        <f>SUM(P172:P175)</f>
        <v>322</v>
      </c>
      <c r="Q171" s="29" t="s">
        <v>388</v>
      </c>
      <c r="R171" s="29" t="s">
        <v>424</v>
      </c>
      <c r="S171" s="29" t="s">
        <v>381</v>
      </c>
    </row>
    <row r="172" s="4" customFormat="1" ht="38.45" customHeight="1" spans="1:19">
      <c r="A172" s="13">
        <v>171</v>
      </c>
      <c r="B172" s="50"/>
      <c r="C172" s="50" t="s">
        <v>47</v>
      </c>
      <c r="D172" s="50" t="s">
        <v>63</v>
      </c>
      <c r="E172" s="50"/>
      <c r="F172" s="50" t="s">
        <v>420</v>
      </c>
      <c r="G172" s="50" t="s">
        <v>34</v>
      </c>
      <c r="H172" s="50">
        <v>8</v>
      </c>
      <c r="I172" s="50" t="s">
        <v>425</v>
      </c>
      <c r="J172" s="50">
        <v>16</v>
      </c>
      <c r="K172" s="50">
        <v>16</v>
      </c>
      <c r="L172" s="50">
        <v>0</v>
      </c>
      <c r="M172" s="50">
        <v>0</v>
      </c>
      <c r="N172" s="50" t="s">
        <v>283</v>
      </c>
      <c r="O172" s="50">
        <v>8</v>
      </c>
      <c r="P172" s="50">
        <v>24</v>
      </c>
      <c r="Q172" s="50" t="s">
        <v>388</v>
      </c>
      <c r="R172" s="50" t="s">
        <v>426</v>
      </c>
      <c r="S172" s="50" t="s">
        <v>381</v>
      </c>
    </row>
    <row r="173" s="4" customFormat="1" ht="38.45" customHeight="1" spans="1:19">
      <c r="A173" s="13">
        <v>172</v>
      </c>
      <c r="B173" s="50"/>
      <c r="C173" s="50" t="s">
        <v>47</v>
      </c>
      <c r="D173" s="50" t="s">
        <v>48</v>
      </c>
      <c r="E173" s="50"/>
      <c r="F173" s="50" t="s">
        <v>420</v>
      </c>
      <c r="G173" s="50" t="s">
        <v>34</v>
      </c>
      <c r="H173" s="50">
        <v>35</v>
      </c>
      <c r="I173" s="50" t="s">
        <v>427</v>
      </c>
      <c r="J173" s="50">
        <v>70</v>
      </c>
      <c r="K173" s="50">
        <v>70</v>
      </c>
      <c r="L173" s="50">
        <v>0</v>
      </c>
      <c r="M173" s="50">
        <v>0</v>
      </c>
      <c r="N173" s="50" t="s">
        <v>283</v>
      </c>
      <c r="O173" s="50">
        <v>35</v>
      </c>
      <c r="P173" s="50">
        <v>119</v>
      </c>
      <c r="Q173" s="50" t="s">
        <v>388</v>
      </c>
      <c r="R173" s="50" t="s">
        <v>428</v>
      </c>
      <c r="S173" s="50" t="s">
        <v>381</v>
      </c>
    </row>
    <row r="174" s="4" customFormat="1" ht="56" customHeight="1" spans="1:19">
      <c r="A174" s="13">
        <v>173</v>
      </c>
      <c r="B174" s="50"/>
      <c r="C174" s="50" t="s">
        <v>47</v>
      </c>
      <c r="D174" s="50" t="s">
        <v>52</v>
      </c>
      <c r="E174" s="50"/>
      <c r="F174" s="50" t="s">
        <v>420</v>
      </c>
      <c r="G174" s="50" t="s">
        <v>34</v>
      </c>
      <c r="H174" s="50">
        <v>24</v>
      </c>
      <c r="I174" s="50" t="s">
        <v>429</v>
      </c>
      <c r="J174" s="50">
        <v>48</v>
      </c>
      <c r="K174" s="50">
        <v>46</v>
      </c>
      <c r="L174" s="50">
        <v>2</v>
      </c>
      <c r="M174" s="50">
        <v>0</v>
      </c>
      <c r="N174" s="50" t="s">
        <v>283</v>
      </c>
      <c r="O174" s="50">
        <v>24</v>
      </c>
      <c r="P174" s="50">
        <v>71</v>
      </c>
      <c r="Q174" s="50" t="s">
        <v>430</v>
      </c>
      <c r="R174" s="50" t="s">
        <v>431</v>
      </c>
      <c r="S174" s="50" t="s">
        <v>381</v>
      </c>
    </row>
    <row r="175" s="4" customFormat="1" ht="38.45" customHeight="1" spans="1:19">
      <c r="A175" s="13">
        <v>174</v>
      </c>
      <c r="B175" s="50"/>
      <c r="C175" s="50" t="s">
        <v>47</v>
      </c>
      <c r="D175" s="50" t="s">
        <v>55</v>
      </c>
      <c r="E175" s="50"/>
      <c r="F175" s="50" t="s">
        <v>420</v>
      </c>
      <c r="G175" s="50" t="s">
        <v>34</v>
      </c>
      <c r="H175" s="50">
        <v>30</v>
      </c>
      <c r="I175" s="50" t="s">
        <v>432</v>
      </c>
      <c r="J175" s="50">
        <v>60</v>
      </c>
      <c r="K175" s="50">
        <v>52</v>
      </c>
      <c r="L175" s="50">
        <v>8</v>
      </c>
      <c r="M175" s="50">
        <v>0</v>
      </c>
      <c r="N175" s="50" t="s">
        <v>283</v>
      </c>
      <c r="O175" s="50">
        <v>30</v>
      </c>
      <c r="P175" s="50">
        <v>108</v>
      </c>
      <c r="Q175" s="50" t="s">
        <v>433</v>
      </c>
      <c r="R175" s="50" t="s">
        <v>434</v>
      </c>
      <c r="S175" s="50" t="s">
        <v>381</v>
      </c>
    </row>
    <row r="176" s="4" customFormat="1" ht="38.45" customHeight="1" spans="1:19">
      <c r="A176" s="13">
        <v>175</v>
      </c>
      <c r="B176" s="29" t="s">
        <v>398</v>
      </c>
      <c r="C176" s="29" t="s">
        <v>25</v>
      </c>
      <c r="D176" s="29"/>
      <c r="E176" s="29"/>
      <c r="F176" s="29" t="s">
        <v>420</v>
      </c>
      <c r="G176" s="29" t="s">
        <v>34</v>
      </c>
      <c r="H176" s="29">
        <f>SUM(H177:H180)</f>
        <v>30</v>
      </c>
      <c r="I176" s="29" t="s">
        <v>435</v>
      </c>
      <c r="J176" s="29">
        <f>SUM(J177:J180)</f>
        <v>60</v>
      </c>
      <c r="K176" s="29">
        <f>SUM(K177:K180)</f>
        <v>42</v>
      </c>
      <c r="L176" s="29">
        <f>SUM(L177:L180)</f>
        <v>18</v>
      </c>
      <c r="M176" s="29">
        <f>SUM(M177:M180)</f>
        <v>0</v>
      </c>
      <c r="N176" s="29" t="s">
        <v>283</v>
      </c>
      <c r="O176" s="29">
        <f>SUM(O177:O180)</f>
        <v>30</v>
      </c>
      <c r="P176" s="29">
        <f>SUM(P177:P180)</f>
        <v>94</v>
      </c>
      <c r="Q176" s="29" t="s">
        <v>400</v>
      </c>
      <c r="R176" s="29" t="s">
        <v>436</v>
      </c>
      <c r="S176" s="29" t="s">
        <v>381</v>
      </c>
    </row>
    <row r="177" s="4" customFormat="1" ht="38.45" customHeight="1" spans="1:19">
      <c r="A177" s="13">
        <v>176</v>
      </c>
      <c r="B177" s="50"/>
      <c r="C177" s="50" t="s">
        <v>47</v>
      </c>
      <c r="D177" s="50" t="s">
        <v>63</v>
      </c>
      <c r="E177" s="50"/>
      <c r="F177" s="50" t="s">
        <v>420</v>
      </c>
      <c r="G177" s="50" t="s">
        <v>34</v>
      </c>
      <c r="H177" s="50">
        <v>3</v>
      </c>
      <c r="I177" s="50" t="s">
        <v>437</v>
      </c>
      <c r="J177" s="50">
        <v>6</v>
      </c>
      <c r="K177" s="50">
        <v>6</v>
      </c>
      <c r="L177" s="50">
        <v>0</v>
      </c>
      <c r="M177" s="50">
        <v>0</v>
      </c>
      <c r="N177" s="50" t="s">
        <v>283</v>
      </c>
      <c r="O177" s="50">
        <v>3</v>
      </c>
      <c r="P177" s="50">
        <v>12</v>
      </c>
      <c r="Q177" s="50" t="s">
        <v>400</v>
      </c>
      <c r="R177" s="50" t="s">
        <v>438</v>
      </c>
      <c r="S177" s="50" t="s">
        <v>381</v>
      </c>
    </row>
    <row r="178" s="4" customFormat="1" ht="38.45" customHeight="1" spans="1:19">
      <c r="A178" s="13">
        <v>177</v>
      </c>
      <c r="B178" s="50"/>
      <c r="C178" s="50" t="s">
        <v>47</v>
      </c>
      <c r="D178" s="50" t="s">
        <v>48</v>
      </c>
      <c r="E178" s="50"/>
      <c r="F178" s="50" t="s">
        <v>420</v>
      </c>
      <c r="G178" s="50" t="s">
        <v>34</v>
      </c>
      <c r="H178" s="50">
        <v>3</v>
      </c>
      <c r="I178" s="50" t="s">
        <v>439</v>
      </c>
      <c r="J178" s="50">
        <v>6</v>
      </c>
      <c r="K178" s="50">
        <v>0</v>
      </c>
      <c r="L178" s="50">
        <v>6</v>
      </c>
      <c r="M178" s="50">
        <v>0</v>
      </c>
      <c r="N178" s="50" t="s">
        <v>283</v>
      </c>
      <c r="O178" s="50">
        <v>3</v>
      </c>
      <c r="P178" s="50">
        <v>7</v>
      </c>
      <c r="Q178" s="50" t="s">
        <v>400</v>
      </c>
      <c r="R178" s="50" t="s">
        <v>440</v>
      </c>
      <c r="S178" s="50" t="s">
        <v>381</v>
      </c>
    </row>
    <row r="179" s="4" customFormat="1" ht="38.45" customHeight="1" spans="1:19">
      <c r="A179" s="13">
        <v>178</v>
      </c>
      <c r="B179" s="50"/>
      <c r="C179" s="50" t="s">
        <v>47</v>
      </c>
      <c r="D179" s="50" t="s">
        <v>52</v>
      </c>
      <c r="E179" s="50"/>
      <c r="F179" s="50" t="s">
        <v>420</v>
      </c>
      <c r="G179" s="50" t="s">
        <v>34</v>
      </c>
      <c r="H179" s="50">
        <v>16</v>
      </c>
      <c r="I179" s="50" t="s">
        <v>441</v>
      </c>
      <c r="J179" s="50">
        <v>32</v>
      </c>
      <c r="K179" s="50">
        <v>24</v>
      </c>
      <c r="L179" s="50">
        <v>8</v>
      </c>
      <c r="M179" s="50">
        <v>0</v>
      </c>
      <c r="N179" s="50" t="s">
        <v>283</v>
      </c>
      <c r="O179" s="50">
        <v>16</v>
      </c>
      <c r="P179" s="50">
        <v>50</v>
      </c>
      <c r="Q179" s="50" t="s">
        <v>442</v>
      </c>
      <c r="R179" s="50" t="s">
        <v>443</v>
      </c>
      <c r="S179" s="50" t="s">
        <v>381</v>
      </c>
    </row>
    <row r="180" s="4" customFormat="1" ht="38.45" customHeight="1" spans="1:19">
      <c r="A180" s="13">
        <v>179</v>
      </c>
      <c r="B180" s="50"/>
      <c r="C180" s="50" t="s">
        <v>47</v>
      </c>
      <c r="D180" s="50" t="s">
        <v>55</v>
      </c>
      <c r="E180" s="50"/>
      <c r="F180" s="50" t="s">
        <v>420</v>
      </c>
      <c r="G180" s="50" t="s">
        <v>34</v>
      </c>
      <c r="H180" s="50">
        <v>8</v>
      </c>
      <c r="I180" s="50" t="s">
        <v>444</v>
      </c>
      <c r="J180" s="50">
        <v>16</v>
      </c>
      <c r="K180" s="50">
        <v>12</v>
      </c>
      <c r="L180" s="50">
        <v>4</v>
      </c>
      <c r="M180" s="50">
        <v>0</v>
      </c>
      <c r="N180" s="50" t="s">
        <v>283</v>
      </c>
      <c r="O180" s="50">
        <v>8</v>
      </c>
      <c r="P180" s="50">
        <v>25</v>
      </c>
      <c r="Q180" s="50" t="s">
        <v>433</v>
      </c>
      <c r="R180" s="50" t="s">
        <v>445</v>
      </c>
      <c r="S180" s="50" t="s">
        <v>381</v>
      </c>
    </row>
    <row r="181" s="4" customFormat="1" ht="38.45" customHeight="1" spans="1:19">
      <c r="A181" s="13">
        <v>180</v>
      </c>
      <c r="B181" s="29" t="s">
        <v>408</v>
      </c>
      <c r="C181" s="29" t="s">
        <v>25</v>
      </c>
      <c r="D181" s="29"/>
      <c r="E181" s="29"/>
      <c r="F181" s="29" t="s">
        <v>420</v>
      </c>
      <c r="G181" s="29" t="s">
        <v>34</v>
      </c>
      <c r="H181" s="29">
        <f>SUM(H182:H183)</f>
        <v>2</v>
      </c>
      <c r="I181" s="29" t="s">
        <v>446</v>
      </c>
      <c r="J181" s="29">
        <f>SUM(J182:J183)</f>
        <v>4</v>
      </c>
      <c r="K181" s="29">
        <f>SUM(K182:K183)</f>
        <v>4</v>
      </c>
      <c r="L181" s="29">
        <f>SUM(L182:L183)</f>
        <v>0</v>
      </c>
      <c r="M181" s="29">
        <f>SUM(M182:M183)</f>
        <v>0</v>
      </c>
      <c r="N181" s="29" t="s">
        <v>283</v>
      </c>
      <c r="O181" s="29">
        <f>SUM(O182:O183)</f>
        <v>2</v>
      </c>
      <c r="P181" s="29">
        <f>SUM(P182:P183)</f>
        <v>8</v>
      </c>
      <c r="Q181" s="29" t="s">
        <v>447</v>
      </c>
      <c r="R181" s="29" t="s">
        <v>171</v>
      </c>
      <c r="S181" s="29" t="s">
        <v>381</v>
      </c>
    </row>
    <row r="182" s="4" customFormat="1" ht="38.45" customHeight="1" spans="1:19">
      <c r="A182" s="13">
        <v>181</v>
      </c>
      <c r="B182" s="50"/>
      <c r="C182" s="50" t="s">
        <v>47</v>
      </c>
      <c r="D182" s="50" t="s">
        <v>63</v>
      </c>
      <c r="E182" s="50"/>
      <c r="F182" s="50" t="s">
        <v>420</v>
      </c>
      <c r="G182" s="50" t="s">
        <v>34</v>
      </c>
      <c r="H182" s="50">
        <v>1</v>
      </c>
      <c r="I182" s="50" t="s">
        <v>448</v>
      </c>
      <c r="J182" s="50">
        <v>2</v>
      </c>
      <c r="K182" s="50">
        <v>2</v>
      </c>
      <c r="L182" s="50">
        <v>0</v>
      </c>
      <c r="M182" s="50">
        <v>0</v>
      </c>
      <c r="N182" s="50" t="s">
        <v>283</v>
      </c>
      <c r="O182" s="50">
        <v>1</v>
      </c>
      <c r="P182" s="50">
        <v>5</v>
      </c>
      <c r="Q182" s="50" t="s">
        <v>447</v>
      </c>
      <c r="R182" s="50" t="s">
        <v>449</v>
      </c>
      <c r="S182" s="50" t="s">
        <v>381</v>
      </c>
    </row>
    <row r="183" s="4" customFormat="1" ht="38.45" customHeight="1" spans="1:19">
      <c r="A183" s="13">
        <v>182</v>
      </c>
      <c r="B183" s="50"/>
      <c r="C183" s="50" t="s">
        <v>47</v>
      </c>
      <c r="D183" s="50" t="s">
        <v>55</v>
      </c>
      <c r="E183" s="50"/>
      <c r="F183" s="50" t="s">
        <v>420</v>
      </c>
      <c r="G183" s="50" t="s">
        <v>34</v>
      </c>
      <c r="H183" s="50">
        <v>1</v>
      </c>
      <c r="I183" s="50" t="s">
        <v>450</v>
      </c>
      <c r="J183" s="50">
        <v>2</v>
      </c>
      <c r="K183" s="50">
        <v>2</v>
      </c>
      <c r="L183" s="50">
        <v>0</v>
      </c>
      <c r="M183" s="50">
        <v>0</v>
      </c>
      <c r="N183" s="50" t="s">
        <v>283</v>
      </c>
      <c r="O183" s="50">
        <v>1</v>
      </c>
      <c r="P183" s="50">
        <v>3</v>
      </c>
      <c r="Q183" s="50" t="s">
        <v>447</v>
      </c>
      <c r="R183" s="50" t="s">
        <v>451</v>
      </c>
      <c r="S183" s="50" t="s">
        <v>381</v>
      </c>
    </row>
    <row r="184" s="4" customFormat="1" ht="38.45" customHeight="1" spans="1:19">
      <c r="A184" s="13">
        <v>183</v>
      </c>
      <c r="B184" s="29" t="s">
        <v>410</v>
      </c>
      <c r="C184" s="29" t="s">
        <v>25</v>
      </c>
      <c r="D184" s="29"/>
      <c r="E184" s="29"/>
      <c r="F184" s="29" t="s">
        <v>420</v>
      </c>
      <c r="G184" s="29" t="s">
        <v>34</v>
      </c>
      <c r="H184" s="29">
        <f>SUM(H185:H186)</f>
        <v>15</v>
      </c>
      <c r="I184" s="29" t="s">
        <v>452</v>
      </c>
      <c r="J184" s="29">
        <f>SUM(J185:J186)</f>
        <v>30</v>
      </c>
      <c r="K184" s="29">
        <f>SUM(K185:K186)</f>
        <v>2</v>
      </c>
      <c r="L184" s="29">
        <f>SUM(L185:L186)</f>
        <v>28</v>
      </c>
      <c r="M184" s="29">
        <f>SUM(M185:M186)</f>
        <v>0</v>
      </c>
      <c r="N184" s="29" t="s">
        <v>283</v>
      </c>
      <c r="O184" s="29">
        <f>SUM(O185:O186)</f>
        <v>15</v>
      </c>
      <c r="P184" s="29">
        <f>SUM(P185:P186)</f>
        <v>58</v>
      </c>
      <c r="Q184" s="29" t="s">
        <v>453</v>
      </c>
      <c r="R184" s="29" t="s">
        <v>454</v>
      </c>
      <c r="S184" s="29" t="s">
        <v>381</v>
      </c>
    </row>
    <row r="185" s="4" customFormat="1" ht="38.45" customHeight="1" spans="1:19">
      <c r="A185" s="13">
        <v>184</v>
      </c>
      <c r="B185" s="50"/>
      <c r="C185" s="50" t="s">
        <v>47</v>
      </c>
      <c r="D185" s="50" t="s">
        <v>52</v>
      </c>
      <c r="E185" s="50"/>
      <c r="F185" s="50" t="s">
        <v>420</v>
      </c>
      <c r="G185" s="50" t="s">
        <v>34</v>
      </c>
      <c r="H185" s="50">
        <v>8</v>
      </c>
      <c r="I185" s="50" t="s">
        <v>455</v>
      </c>
      <c r="J185" s="50">
        <v>16</v>
      </c>
      <c r="K185" s="50">
        <v>0</v>
      </c>
      <c r="L185" s="50">
        <v>16</v>
      </c>
      <c r="M185" s="50">
        <v>0</v>
      </c>
      <c r="N185" s="50" t="s">
        <v>283</v>
      </c>
      <c r="O185" s="50">
        <v>8</v>
      </c>
      <c r="P185" s="50">
        <v>38</v>
      </c>
      <c r="Q185" s="50" t="s">
        <v>415</v>
      </c>
      <c r="R185" s="50" t="s">
        <v>456</v>
      </c>
      <c r="S185" s="50" t="s">
        <v>381</v>
      </c>
    </row>
    <row r="186" s="4" customFormat="1" ht="38.45" customHeight="1" spans="1:19">
      <c r="A186" s="13">
        <v>185</v>
      </c>
      <c r="B186" s="50"/>
      <c r="C186" s="50" t="s">
        <v>47</v>
      </c>
      <c r="D186" s="50" t="s">
        <v>55</v>
      </c>
      <c r="E186" s="50"/>
      <c r="F186" s="50" t="s">
        <v>420</v>
      </c>
      <c r="G186" s="50" t="s">
        <v>34</v>
      </c>
      <c r="H186" s="50">
        <v>7</v>
      </c>
      <c r="I186" s="50" t="s">
        <v>457</v>
      </c>
      <c r="J186" s="50">
        <v>14</v>
      </c>
      <c r="K186" s="50">
        <v>2</v>
      </c>
      <c r="L186" s="50">
        <v>12</v>
      </c>
      <c r="M186" s="50">
        <v>0</v>
      </c>
      <c r="N186" s="50" t="s">
        <v>283</v>
      </c>
      <c r="O186" s="50">
        <v>7</v>
      </c>
      <c r="P186" s="50">
        <v>20</v>
      </c>
      <c r="Q186" s="50" t="s">
        <v>415</v>
      </c>
      <c r="R186" s="50" t="s">
        <v>458</v>
      </c>
      <c r="S186" s="50" t="s">
        <v>381</v>
      </c>
    </row>
    <row r="187" s="4" customFormat="1" ht="38.45" customHeight="1" spans="1:19">
      <c r="A187" s="13">
        <v>186</v>
      </c>
      <c r="B187" s="74" t="s">
        <v>459</v>
      </c>
      <c r="C187" s="74"/>
      <c r="D187" s="74"/>
      <c r="E187" s="74"/>
      <c r="F187" s="74" t="s">
        <v>29</v>
      </c>
      <c r="G187" s="74" t="s">
        <v>34</v>
      </c>
      <c r="H187" s="75">
        <f>SUM(H188)</f>
        <v>1</v>
      </c>
      <c r="I187" s="75" t="s">
        <v>460</v>
      </c>
      <c r="J187" s="75">
        <f t="shared" ref="I187:P187" si="17">SUM(J188)</f>
        <v>4.5</v>
      </c>
      <c r="K187" s="75">
        <f t="shared" si="17"/>
        <v>0</v>
      </c>
      <c r="L187" s="75">
        <f t="shared" si="17"/>
        <v>4.5</v>
      </c>
      <c r="M187" s="75">
        <f t="shared" si="17"/>
        <v>0</v>
      </c>
      <c r="N187" s="75" t="s">
        <v>283</v>
      </c>
      <c r="O187" s="75">
        <f t="shared" si="17"/>
        <v>1</v>
      </c>
      <c r="P187" s="75">
        <f t="shared" si="17"/>
        <v>3</v>
      </c>
      <c r="Q187" s="75" t="s">
        <v>433</v>
      </c>
      <c r="R187" s="75" t="s">
        <v>461</v>
      </c>
      <c r="S187" s="76" t="s">
        <v>381</v>
      </c>
    </row>
    <row r="188" s="4" customFormat="1" ht="38.45" customHeight="1" spans="1:19">
      <c r="A188" s="13">
        <v>187</v>
      </c>
      <c r="B188" s="50"/>
      <c r="C188" s="50" t="s">
        <v>47</v>
      </c>
      <c r="D188" s="50" t="s">
        <v>55</v>
      </c>
      <c r="E188" s="50"/>
      <c r="F188" s="50" t="s">
        <v>29</v>
      </c>
      <c r="G188" s="50" t="s">
        <v>34</v>
      </c>
      <c r="H188" s="50">
        <v>1</v>
      </c>
      <c r="I188" s="50" t="s">
        <v>462</v>
      </c>
      <c r="J188" s="50">
        <v>4.5</v>
      </c>
      <c r="K188" s="50">
        <v>0</v>
      </c>
      <c r="L188" s="50">
        <v>4.5</v>
      </c>
      <c r="M188" s="50">
        <v>0</v>
      </c>
      <c r="N188" s="50" t="s">
        <v>283</v>
      </c>
      <c r="O188" s="50">
        <v>1</v>
      </c>
      <c r="P188" s="50">
        <v>3</v>
      </c>
      <c r="Q188" s="50" t="s">
        <v>433</v>
      </c>
      <c r="R188" s="50" t="s">
        <v>451</v>
      </c>
      <c r="S188" s="50" t="s">
        <v>381</v>
      </c>
    </row>
    <row r="189" s="4" customFormat="1" ht="38.45" customHeight="1" spans="1:19">
      <c r="A189" s="13">
        <v>188</v>
      </c>
      <c r="B189" s="74" t="s">
        <v>463</v>
      </c>
      <c r="C189" s="74"/>
      <c r="D189" s="74"/>
      <c r="E189" s="74"/>
      <c r="F189" s="74" t="s">
        <v>420</v>
      </c>
      <c r="G189" s="74" t="s">
        <v>34</v>
      </c>
      <c r="H189" s="75">
        <v>0</v>
      </c>
      <c r="I189" s="75"/>
      <c r="J189" s="75">
        <v>0</v>
      </c>
      <c r="K189" s="75">
        <v>0</v>
      </c>
      <c r="L189" s="75">
        <v>0</v>
      </c>
      <c r="M189" s="75">
        <v>0</v>
      </c>
      <c r="N189" s="75" t="s">
        <v>283</v>
      </c>
      <c r="O189" s="75">
        <v>0</v>
      </c>
      <c r="P189" s="75">
        <v>0</v>
      </c>
      <c r="Q189" s="76"/>
      <c r="R189" s="76"/>
      <c r="S189" s="76" t="s">
        <v>381</v>
      </c>
    </row>
    <row r="190" s="4" customFormat="1" ht="38.45" customHeight="1" spans="1:19">
      <c r="A190" s="13">
        <v>189</v>
      </c>
      <c r="B190" s="74" t="s">
        <v>464</v>
      </c>
      <c r="C190" s="74"/>
      <c r="D190" s="74"/>
      <c r="E190" s="74"/>
      <c r="F190" s="74" t="s">
        <v>29</v>
      </c>
      <c r="G190" s="74" t="s">
        <v>34</v>
      </c>
      <c r="H190" s="75">
        <v>0</v>
      </c>
      <c r="I190" s="75"/>
      <c r="J190" s="75">
        <v>0</v>
      </c>
      <c r="K190" s="75">
        <v>0</v>
      </c>
      <c r="L190" s="75">
        <v>0</v>
      </c>
      <c r="M190" s="75">
        <v>0</v>
      </c>
      <c r="N190" s="75" t="s">
        <v>283</v>
      </c>
      <c r="O190" s="75">
        <v>0</v>
      </c>
      <c r="P190" s="75">
        <v>0</v>
      </c>
      <c r="Q190" s="76"/>
      <c r="R190" s="76"/>
      <c r="S190" s="76" t="s">
        <v>381</v>
      </c>
    </row>
    <row r="191" s="4" customFormat="1" ht="38.45" customHeight="1" spans="1:19">
      <c r="A191" s="13">
        <v>190</v>
      </c>
      <c r="B191" s="74" t="s">
        <v>465</v>
      </c>
      <c r="C191" s="74"/>
      <c r="D191" s="74"/>
      <c r="E191" s="74"/>
      <c r="F191" s="75" t="s">
        <v>29</v>
      </c>
      <c r="G191" s="76" t="s">
        <v>34</v>
      </c>
      <c r="H191" s="75">
        <v>0</v>
      </c>
      <c r="I191" s="75"/>
      <c r="J191" s="75">
        <v>0</v>
      </c>
      <c r="K191" s="75">
        <v>0</v>
      </c>
      <c r="L191" s="75">
        <v>0</v>
      </c>
      <c r="M191" s="75">
        <v>0</v>
      </c>
      <c r="N191" s="75" t="s">
        <v>283</v>
      </c>
      <c r="O191" s="75">
        <v>0</v>
      </c>
      <c r="P191" s="75">
        <v>0</v>
      </c>
      <c r="Q191" s="76"/>
      <c r="R191" s="76"/>
      <c r="S191" s="76" t="s">
        <v>381</v>
      </c>
    </row>
    <row r="192" s="4" customFormat="1" ht="38.45" customHeight="1" spans="1:19">
      <c r="A192" s="13">
        <v>191</v>
      </c>
      <c r="B192" s="74" t="s">
        <v>466</v>
      </c>
      <c r="C192" s="74"/>
      <c r="D192" s="74"/>
      <c r="E192" s="74"/>
      <c r="F192" s="74" t="s">
        <v>29</v>
      </c>
      <c r="G192" s="74" t="s">
        <v>34</v>
      </c>
      <c r="H192" s="75">
        <v>0</v>
      </c>
      <c r="I192" s="75"/>
      <c r="J192" s="75">
        <v>0</v>
      </c>
      <c r="K192" s="75">
        <v>0</v>
      </c>
      <c r="L192" s="75">
        <v>0</v>
      </c>
      <c r="M192" s="75">
        <v>0</v>
      </c>
      <c r="N192" s="75" t="s">
        <v>283</v>
      </c>
      <c r="O192" s="75">
        <v>0</v>
      </c>
      <c r="P192" s="75">
        <v>0</v>
      </c>
      <c r="Q192" s="76"/>
      <c r="R192" s="76"/>
      <c r="S192" s="76" t="s">
        <v>381</v>
      </c>
    </row>
    <row r="193" s="4" customFormat="1" ht="63" customHeight="1" spans="1:19">
      <c r="A193" s="13">
        <v>192</v>
      </c>
      <c r="B193" s="22" t="s">
        <v>467</v>
      </c>
      <c r="C193" s="22"/>
      <c r="D193" s="22"/>
      <c r="E193" s="22"/>
      <c r="F193" s="22" t="s">
        <v>25</v>
      </c>
      <c r="G193" s="22" t="s">
        <v>25</v>
      </c>
      <c r="H193" s="22" t="s">
        <v>25</v>
      </c>
      <c r="I193" s="39" t="s">
        <v>468</v>
      </c>
      <c r="J193" s="22">
        <f>SUM(J194,J195,J196,J197,J214,J215,J216)</f>
        <v>37.7</v>
      </c>
      <c r="K193" s="22">
        <f>SUM(K194,K195,K196,K197,K214,K215,K216)</f>
        <v>12.2</v>
      </c>
      <c r="L193" s="22">
        <f>SUM(L194,L195,L196,L197,L214,L215,L216)</f>
        <v>15</v>
      </c>
      <c r="M193" s="22">
        <f>SUM(M194,M195,M196,M197,M214,M215,M216)</f>
        <v>10.5</v>
      </c>
      <c r="N193" s="22" t="s">
        <v>469</v>
      </c>
      <c r="O193" s="22" t="e">
        <f>SUM(O194,O195,O196,O197,O214,O215,O216)</f>
        <v>#REF!</v>
      </c>
      <c r="P193" s="22" t="e">
        <f>SUM(P194,P195,P196,P197,P214,P215,P216)</f>
        <v>#REF!</v>
      </c>
      <c r="Q193" s="39"/>
      <c r="R193" s="39"/>
      <c r="S193" s="22" t="s">
        <v>470</v>
      </c>
    </row>
    <row r="194" s="4" customFormat="1" ht="31.15" customHeight="1" spans="1:19">
      <c r="A194" s="13">
        <v>193</v>
      </c>
      <c r="B194" s="74" t="s">
        <v>471</v>
      </c>
      <c r="C194" s="74"/>
      <c r="D194" s="74"/>
      <c r="E194" s="74"/>
      <c r="F194" s="75" t="s">
        <v>29</v>
      </c>
      <c r="G194" s="76" t="s">
        <v>293</v>
      </c>
      <c r="H194" s="75">
        <v>0</v>
      </c>
      <c r="I194" s="75"/>
      <c r="J194" s="75">
        <v>0</v>
      </c>
      <c r="K194" s="75">
        <v>0</v>
      </c>
      <c r="L194" s="75">
        <v>0</v>
      </c>
      <c r="M194" s="75">
        <v>0</v>
      </c>
      <c r="N194" s="76" t="s">
        <v>283</v>
      </c>
      <c r="O194" s="75">
        <v>0</v>
      </c>
      <c r="P194" s="75">
        <v>0</v>
      </c>
      <c r="Q194" s="76"/>
      <c r="R194" s="76"/>
      <c r="S194" s="76" t="s">
        <v>470</v>
      </c>
    </row>
    <row r="195" s="4" customFormat="1" ht="46" customHeight="1" spans="1:19">
      <c r="A195" s="13">
        <v>194</v>
      </c>
      <c r="B195" s="74" t="s">
        <v>472</v>
      </c>
      <c r="C195" s="74"/>
      <c r="D195" s="74"/>
      <c r="E195" s="74"/>
      <c r="F195" s="75" t="s">
        <v>29</v>
      </c>
      <c r="G195" s="76" t="s">
        <v>293</v>
      </c>
      <c r="H195" s="75">
        <v>0</v>
      </c>
      <c r="I195" s="75" t="s">
        <v>473</v>
      </c>
      <c r="J195" s="75">
        <v>0</v>
      </c>
      <c r="K195" s="75">
        <v>0</v>
      </c>
      <c r="L195" s="75">
        <v>0</v>
      </c>
      <c r="M195" s="75">
        <v>0</v>
      </c>
      <c r="N195" s="76" t="s">
        <v>283</v>
      </c>
      <c r="O195" s="75" t="e">
        <f>SUM(#REF!)</f>
        <v>#REF!</v>
      </c>
      <c r="P195" s="75" t="e">
        <f>SUM(#REF!)</f>
        <v>#REF!</v>
      </c>
      <c r="Q195" s="76"/>
      <c r="R195" s="76"/>
      <c r="S195" s="76" t="s">
        <v>470</v>
      </c>
    </row>
    <row r="196" s="4" customFormat="1" ht="46" customHeight="1" spans="1:19">
      <c r="A196" s="13">
        <v>198</v>
      </c>
      <c r="B196" s="74" t="s">
        <v>474</v>
      </c>
      <c r="C196" s="75"/>
      <c r="D196" s="75"/>
      <c r="E196" s="75"/>
      <c r="F196" s="75"/>
      <c r="G196" s="75"/>
      <c r="H196" s="75">
        <v>0</v>
      </c>
      <c r="I196" s="75"/>
      <c r="J196" s="75">
        <v>0</v>
      </c>
      <c r="K196" s="75">
        <v>0</v>
      </c>
      <c r="L196" s="75">
        <v>0</v>
      </c>
      <c r="M196" s="75">
        <v>0</v>
      </c>
      <c r="N196" s="76"/>
      <c r="O196" s="75">
        <v>0</v>
      </c>
      <c r="P196" s="75">
        <v>0</v>
      </c>
      <c r="Q196" s="76"/>
      <c r="R196" s="76"/>
      <c r="S196" s="76" t="s">
        <v>470</v>
      </c>
    </row>
    <row r="197" s="4" customFormat="1" ht="46" customHeight="1" spans="1:19">
      <c r="A197" s="13">
        <v>199</v>
      </c>
      <c r="B197" s="74" t="s">
        <v>475</v>
      </c>
      <c r="C197" s="75"/>
      <c r="D197" s="75"/>
      <c r="E197" s="75"/>
      <c r="F197" s="75" t="s">
        <v>29</v>
      </c>
      <c r="G197" s="75" t="s">
        <v>30</v>
      </c>
      <c r="H197" s="75">
        <f>H199+H204</f>
        <v>188</v>
      </c>
      <c r="I197" s="75" t="s">
        <v>476</v>
      </c>
      <c r="J197" s="75">
        <f>SUM(J198,J209)</f>
        <v>37.7</v>
      </c>
      <c r="K197" s="75">
        <f>SUM(K198,K209)</f>
        <v>12.2</v>
      </c>
      <c r="L197" s="75">
        <f>SUM(L198,L209)</f>
        <v>15</v>
      </c>
      <c r="M197" s="75">
        <f>SUM(M198,M209)</f>
        <v>10.5</v>
      </c>
      <c r="N197" s="76" t="s">
        <v>27</v>
      </c>
      <c r="O197" s="75">
        <f>O199+O204</f>
        <v>0</v>
      </c>
      <c r="P197" s="75">
        <f>P199+P204</f>
        <v>43</v>
      </c>
      <c r="Q197" s="76"/>
      <c r="R197" s="76"/>
      <c r="S197" s="76" t="s">
        <v>477</v>
      </c>
    </row>
    <row r="198" s="4" customFormat="1" ht="46" customHeight="1" spans="1:19">
      <c r="A198" s="13">
        <v>200</v>
      </c>
      <c r="B198" s="28" t="s">
        <v>478</v>
      </c>
      <c r="C198" s="28"/>
      <c r="D198" s="28"/>
      <c r="E198" s="28"/>
      <c r="F198" s="28"/>
      <c r="G198" s="28"/>
      <c r="H198" s="28">
        <f>SUM(H199,H204)</f>
        <v>188</v>
      </c>
      <c r="I198" s="28" t="s">
        <v>479</v>
      </c>
      <c r="J198" s="28">
        <f>SUM(J199,J204)</f>
        <v>28.2</v>
      </c>
      <c r="K198" s="28">
        <f t="shared" ref="K198:P198" si="18">SUM(K199,K204)</f>
        <v>8.7</v>
      </c>
      <c r="L198" s="28">
        <f t="shared" si="18"/>
        <v>12</v>
      </c>
      <c r="M198" s="28">
        <f t="shared" si="18"/>
        <v>7.5</v>
      </c>
      <c r="N198" s="28" t="s">
        <v>27</v>
      </c>
      <c r="O198" s="28">
        <f t="shared" si="18"/>
        <v>0</v>
      </c>
      <c r="P198" s="28">
        <v>44</v>
      </c>
      <c r="Q198" s="28" t="s">
        <v>480</v>
      </c>
      <c r="R198" s="28" t="s">
        <v>481</v>
      </c>
      <c r="S198" s="41" t="s">
        <v>477</v>
      </c>
    </row>
    <row r="199" s="4" customFormat="1" ht="60" customHeight="1" spans="1:19">
      <c r="A199" s="13">
        <v>201</v>
      </c>
      <c r="B199" s="79" t="s">
        <v>482</v>
      </c>
      <c r="C199" s="29" t="s">
        <v>25</v>
      </c>
      <c r="D199" s="29"/>
      <c r="E199" s="29"/>
      <c r="F199" s="29" t="s">
        <v>25</v>
      </c>
      <c r="G199" s="29" t="s">
        <v>483</v>
      </c>
      <c r="H199" s="29">
        <f>SUM(H200:H203)</f>
        <v>116</v>
      </c>
      <c r="I199" s="29" t="s">
        <v>484</v>
      </c>
      <c r="J199" s="29">
        <f>SUM(J200:J203)</f>
        <v>17.4</v>
      </c>
      <c r="K199" s="29">
        <f>SUM(K200:K203)</f>
        <v>5.7</v>
      </c>
      <c r="L199" s="29">
        <f>SUM(L200:L203)</f>
        <v>6.9</v>
      </c>
      <c r="M199" s="29">
        <f>SUM(M200:M203)</f>
        <v>4.8</v>
      </c>
      <c r="N199" s="29" t="s">
        <v>27</v>
      </c>
      <c r="O199" s="29">
        <f>SUM(N200:N203)</f>
        <v>0</v>
      </c>
      <c r="P199" s="29">
        <f>SUM(O200:O203)</f>
        <v>25</v>
      </c>
      <c r="Q199" s="29" t="s">
        <v>480</v>
      </c>
      <c r="R199" s="29" t="s">
        <v>485</v>
      </c>
      <c r="S199" s="29" t="s">
        <v>477</v>
      </c>
    </row>
    <row r="200" s="4" customFormat="1" ht="73" customHeight="1" spans="1:19">
      <c r="A200" s="13">
        <v>202</v>
      </c>
      <c r="B200" s="50"/>
      <c r="C200" s="50" t="s">
        <v>47</v>
      </c>
      <c r="D200" s="50" t="s">
        <v>63</v>
      </c>
      <c r="E200" s="50"/>
      <c r="F200" s="50" t="s">
        <v>25</v>
      </c>
      <c r="G200" s="50" t="s">
        <v>483</v>
      </c>
      <c r="H200" s="50">
        <v>38</v>
      </c>
      <c r="I200" s="50" t="s">
        <v>486</v>
      </c>
      <c r="J200" s="50">
        <f t="shared" ref="J200:J203" si="19">SUM(K200+L200+M200)</f>
        <v>5.7</v>
      </c>
      <c r="K200" s="50">
        <v>1.8</v>
      </c>
      <c r="L200" s="50">
        <v>1.5</v>
      </c>
      <c r="M200" s="50">
        <v>2.4</v>
      </c>
      <c r="N200" s="50" t="s">
        <v>27</v>
      </c>
      <c r="O200" s="50">
        <v>8</v>
      </c>
      <c r="P200" s="50">
        <v>8</v>
      </c>
      <c r="Q200" s="50" t="s">
        <v>480</v>
      </c>
      <c r="R200" s="50" t="s">
        <v>487</v>
      </c>
      <c r="S200" s="50" t="s">
        <v>477</v>
      </c>
    </row>
    <row r="201" s="4" customFormat="1" ht="73" customHeight="1" spans="1:19">
      <c r="A201" s="13">
        <v>203</v>
      </c>
      <c r="B201" s="50"/>
      <c r="C201" s="50" t="s">
        <v>47</v>
      </c>
      <c r="D201" s="50" t="s">
        <v>48</v>
      </c>
      <c r="E201" s="50"/>
      <c r="F201" s="50" t="s">
        <v>25</v>
      </c>
      <c r="G201" s="50" t="s">
        <v>483</v>
      </c>
      <c r="H201" s="50">
        <v>16</v>
      </c>
      <c r="I201" s="50" t="s">
        <v>488</v>
      </c>
      <c r="J201" s="50">
        <f t="shared" si="19"/>
        <v>2.4</v>
      </c>
      <c r="K201" s="50">
        <v>0.6</v>
      </c>
      <c r="L201" s="50">
        <v>1.5</v>
      </c>
      <c r="M201" s="50">
        <v>0.3</v>
      </c>
      <c r="N201" s="50" t="s">
        <v>27</v>
      </c>
      <c r="O201" s="50">
        <v>5</v>
      </c>
      <c r="P201" s="50">
        <v>5</v>
      </c>
      <c r="Q201" s="50" t="s">
        <v>480</v>
      </c>
      <c r="R201" s="50" t="s">
        <v>489</v>
      </c>
      <c r="S201" s="50" t="s">
        <v>477</v>
      </c>
    </row>
    <row r="202" s="4" customFormat="1" ht="93" customHeight="1" spans="1:19">
      <c r="A202" s="13">
        <v>204</v>
      </c>
      <c r="B202" s="50"/>
      <c r="C202" s="50" t="s">
        <v>47</v>
      </c>
      <c r="D202" s="50" t="s">
        <v>52</v>
      </c>
      <c r="E202" s="50"/>
      <c r="F202" s="50" t="s">
        <v>25</v>
      </c>
      <c r="G202" s="50" t="s">
        <v>483</v>
      </c>
      <c r="H202" s="50">
        <v>22</v>
      </c>
      <c r="I202" s="50" t="s">
        <v>490</v>
      </c>
      <c r="J202" s="50">
        <f t="shared" si="19"/>
        <v>3.3</v>
      </c>
      <c r="K202" s="50">
        <v>1.2</v>
      </c>
      <c r="L202" s="50">
        <v>1.8</v>
      </c>
      <c r="M202" s="50">
        <v>0.3</v>
      </c>
      <c r="N202" s="50" t="s">
        <v>27</v>
      </c>
      <c r="O202" s="50">
        <v>6</v>
      </c>
      <c r="P202" s="50">
        <v>6</v>
      </c>
      <c r="Q202" s="50" t="s">
        <v>491</v>
      </c>
      <c r="R202" s="50" t="s">
        <v>492</v>
      </c>
      <c r="S202" s="50" t="s">
        <v>477</v>
      </c>
    </row>
    <row r="203" s="4" customFormat="1" ht="73" customHeight="1" spans="1:19">
      <c r="A203" s="13">
        <v>205</v>
      </c>
      <c r="B203" s="50"/>
      <c r="C203" s="50" t="s">
        <v>47</v>
      </c>
      <c r="D203" s="50" t="s">
        <v>55</v>
      </c>
      <c r="E203" s="50"/>
      <c r="F203" s="50" t="s">
        <v>25</v>
      </c>
      <c r="G203" s="50" t="s">
        <v>483</v>
      </c>
      <c r="H203" s="50">
        <v>40</v>
      </c>
      <c r="I203" s="50" t="s">
        <v>493</v>
      </c>
      <c r="J203" s="50">
        <f t="shared" si="19"/>
        <v>6</v>
      </c>
      <c r="K203" s="50">
        <v>2.1</v>
      </c>
      <c r="L203" s="50">
        <v>2.1</v>
      </c>
      <c r="M203" s="50">
        <v>1.8</v>
      </c>
      <c r="N203" s="50" t="s">
        <v>27</v>
      </c>
      <c r="O203" s="50">
        <v>6</v>
      </c>
      <c r="P203" s="50">
        <v>7</v>
      </c>
      <c r="Q203" s="50" t="s">
        <v>494</v>
      </c>
      <c r="R203" s="50" t="s">
        <v>495</v>
      </c>
      <c r="S203" s="50" t="s">
        <v>477</v>
      </c>
    </row>
    <row r="204" s="4" customFormat="1" ht="60" customHeight="1" spans="1:19">
      <c r="A204" s="13">
        <v>206</v>
      </c>
      <c r="B204" s="79" t="s">
        <v>496</v>
      </c>
      <c r="C204" s="29" t="s">
        <v>25</v>
      </c>
      <c r="D204" s="29"/>
      <c r="E204" s="29"/>
      <c r="F204" s="29" t="s">
        <v>25</v>
      </c>
      <c r="G204" s="29" t="s">
        <v>30</v>
      </c>
      <c r="H204" s="29">
        <f>SUM(H205:H208)</f>
        <v>72</v>
      </c>
      <c r="I204" s="29" t="s">
        <v>497</v>
      </c>
      <c r="J204" s="29">
        <f>SUM(J205:J208)</f>
        <v>10.8</v>
      </c>
      <c r="K204" s="29">
        <f>SUM(K205:K208)</f>
        <v>3</v>
      </c>
      <c r="L204" s="29">
        <f>SUM(L205:L208)</f>
        <v>5.1</v>
      </c>
      <c r="M204" s="29">
        <f>SUM(M205:M208)</f>
        <v>2.7</v>
      </c>
      <c r="N204" s="29" t="s">
        <v>27</v>
      </c>
      <c r="O204" s="29">
        <f>SUM(N205:N208)</f>
        <v>0</v>
      </c>
      <c r="P204" s="29">
        <f>SUM(O205:O208)</f>
        <v>18</v>
      </c>
      <c r="Q204" s="29" t="s">
        <v>480</v>
      </c>
      <c r="R204" s="29" t="s">
        <v>487</v>
      </c>
      <c r="S204" s="29" t="s">
        <v>477</v>
      </c>
    </row>
    <row r="205" s="4" customFormat="1" ht="78" customHeight="1" spans="1:19">
      <c r="A205" s="13">
        <v>207</v>
      </c>
      <c r="B205" s="50"/>
      <c r="C205" s="50" t="s">
        <v>47</v>
      </c>
      <c r="D205" s="50" t="s">
        <v>63</v>
      </c>
      <c r="E205" s="50"/>
      <c r="F205" s="50" t="s">
        <v>25</v>
      </c>
      <c r="G205" s="50" t="s">
        <v>483</v>
      </c>
      <c r="H205" s="50">
        <v>26</v>
      </c>
      <c r="I205" s="50" t="s">
        <v>498</v>
      </c>
      <c r="J205" s="50">
        <f t="shared" ref="J205:J208" si="20">SUM(K205+L205+M205)</f>
        <v>3.9</v>
      </c>
      <c r="K205" s="50">
        <v>0.9</v>
      </c>
      <c r="L205" s="50">
        <v>2.1</v>
      </c>
      <c r="M205" s="50">
        <v>0.9</v>
      </c>
      <c r="N205" s="50" t="s">
        <v>27</v>
      </c>
      <c r="O205" s="50">
        <v>7</v>
      </c>
      <c r="P205" s="50">
        <v>7</v>
      </c>
      <c r="Q205" s="50" t="s">
        <v>480</v>
      </c>
      <c r="R205" s="50" t="s">
        <v>499</v>
      </c>
      <c r="S205" s="50" t="s">
        <v>477</v>
      </c>
    </row>
    <row r="206" s="4" customFormat="1" ht="78" customHeight="1" spans="1:19">
      <c r="A206" s="13"/>
      <c r="B206" s="50"/>
      <c r="C206" s="50" t="s">
        <v>47</v>
      </c>
      <c r="D206" s="50" t="s">
        <v>48</v>
      </c>
      <c r="E206" s="50"/>
      <c r="F206" s="50" t="s">
        <v>25</v>
      </c>
      <c r="G206" s="50" t="s">
        <v>483</v>
      </c>
      <c r="H206" s="50">
        <v>30</v>
      </c>
      <c r="I206" s="50" t="s">
        <v>500</v>
      </c>
      <c r="J206" s="50">
        <f t="shared" si="20"/>
        <v>4.5</v>
      </c>
      <c r="K206" s="50">
        <v>1.5</v>
      </c>
      <c r="L206" s="50">
        <v>2.1</v>
      </c>
      <c r="M206" s="50">
        <v>0.9</v>
      </c>
      <c r="N206" s="50" t="s">
        <v>27</v>
      </c>
      <c r="O206" s="50">
        <v>7</v>
      </c>
      <c r="P206" s="50">
        <v>7</v>
      </c>
      <c r="Q206" s="50" t="s">
        <v>480</v>
      </c>
      <c r="R206" s="50" t="s">
        <v>499</v>
      </c>
      <c r="S206" s="50" t="s">
        <v>477</v>
      </c>
    </row>
    <row r="207" s="4" customFormat="1" ht="78" customHeight="1" spans="1:19">
      <c r="A207" s="13"/>
      <c r="B207" s="50"/>
      <c r="C207" s="50" t="s">
        <v>47</v>
      </c>
      <c r="D207" s="50" t="s">
        <v>52</v>
      </c>
      <c r="E207" s="50"/>
      <c r="F207" s="50" t="s">
        <v>25</v>
      </c>
      <c r="G207" s="50" t="s">
        <v>483</v>
      </c>
      <c r="H207" s="50">
        <v>14</v>
      </c>
      <c r="I207" s="50" t="s">
        <v>501</v>
      </c>
      <c r="J207" s="50">
        <f t="shared" si="20"/>
        <v>2.1</v>
      </c>
      <c r="K207" s="50">
        <v>0.6</v>
      </c>
      <c r="L207" s="50">
        <v>0.6</v>
      </c>
      <c r="M207" s="50">
        <v>0.9</v>
      </c>
      <c r="N207" s="50" t="s">
        <v>27</v>
      </c>
      <c r="O207" s="50">
        <v>3</v>
      </c>
      <c r="P207" s="50">
        <v>3</v>
      </c>
      <c r="Q207" s="50" t="s">
        <v>480</v>
      </c>
      <c r="R207" s="50" t="s">
        <v>502</v>
      </c>
      <c r="S207" s="50" t="s">
        <v>477</v>
      </c>
    </row>
    <row r="208" s="4" customFormat="1" ht="84" customHeight="1" spans="1:19">
      <c r="A208" s="13">
        <v>208</v>
      </c>
      <c r="B208" s="50"/>
      <c r="C208" s="50" t="s">
        <v>47</v>
      </c>
      <c r="D208" s="50" t="s">
        <v>55</v>
      </c>
      <c r="E208" s="50"/>
      <c r="F208" s="50" t="s">
        <v>25</v>
      </c>
      <c r="G208" s="50" t="s">
        <v>483</v>
      </c>
      <c r="H208" s="50">
        <v>2</v>
      </c>
      <c r="I208" s="50" t="s">
        <v>503</v>
      </c>
      <c r="J208" s="50">
        <f t="shared" si="20"/>
        <v>0.3</v>
      </c>
      <c r="K208" s="50">
        <v>0</v>
      </c>
      <c r="L208" s="50">
        <v>0.3</v>
      </c>
      <c r="M208" s="50">
        <v>0</v>
      </c>
      <c r="N208" s="50" t="s">
        <v>27</v>
      </c>
      <c r="O208" s="50">
        <v>1</v>
      </c>
      <c r="P208" s="50">
        <v>1</v>
      </c>
      <c r="Q208" s="50" t="s">
        <v>494</v>
      </c>
      <c r="R208" s="50" t="s">
        <v>504</v>
      </c>
      <c r="S208" s="50" t="s">
        <v>477</v>
      </c>
    </row>
    <row r="209" s="4" customFormat="1" ht="46" customHeight="1" spans="1:19">
      <c r="A209" s="13">
        <v>209</v>
      </c>
      <c r="B209" s="28" t="s">
        <v>505</v>
      </c>
      <c r="C209" s="28" t="s">
        <v>506</v>
      </c>
      <c r="D209" s="28"/>
      <c r="E209" s="28"/>
      <c r="F209" s="28" t="s">
        <v>25</v>
      </c>
      <c r="G209" s="28" t="s">
        <v>483</v>
      </c>
      <c r="H209" s="28">
        <f>SUM(H210:H212)</f>
        <v>20</v>
      </c>
      <c r="I209" s="28" t="s">
        <v>25</v>
      </c>
      <c r="J209" s="28">
        <f>SUM(J210:J213)</f>
        <v>9.5</v>
      </c>
      <c r="K209" s="28">
        <f>SUM(K210:K213)</f>
        <v>3.5</v>
      </c>
      <c r="L209" s="28">
        <f>SUM(L210:L213)</f>
        <v>3</v>
      </c>
      <c r="M209" s="28">
        <f>SUM(M210:M213)</f>
        <v>3</v>
      </c>
      <c r="N209" s="28" t="s">
        <v>27</v>
      </c>
      <c r="O209" s="28">
        <v>0</v>
      </c>
      <c r="P209" s="28">
        <v>0</v>
      </c>
      <c r="Q209" s="41"/>
      <c r="R209" s="41"/>
      <c r="S209" s="41" t="s">
        <v>477</v>
      </c>
    </row>
    <row r="210" s="4" customFormat="1" ht="46" customHeight="1" spans="1:19">
      <c r="A210" s="13"/>
      <c r="B210" s="50"/>
      <c r="C210" s="50" t="s">
        <v>47</v>
      </c>
      <c r="D210" s="50" t="s">
        <v>48</v>
      </c>
      <c r="E210" s="50"/>
      <c r="F210" s="50" t="s">
        <v>25</v>
      </c>
      <c r="G210" s="50" t="s">
        <v>483</v>
      </c>
      <c r="H210" s="50">
        <v>6</v>
      </c>
      <c r="I210" s="50" t="s">
        <v>507</v>
      </c>
      <c r="J210" s="50">
        <f t="shared" ref="J210:J213" si="21">SUM(K210+L210+M210)</f>
        <v>1.5</v>
      </c>
      <c r="K210" s="50">
        <v>0.5</v>
      </c>
      <c r="L210" s="50">
        <v>0.5</v>
      </c>
      <c r="M210" s="50">
        <v>0.5</v>
      </c>
      <c r="N210" s="50" t="s">
        <v>27</v>
      </c>
      <c r="O210" s="50">
        <v>1</v>
      </c>
      <c r="P210" s="50">
        <v>1</v>
      </c>
      <c r="Q210" s="50" t="s">
        <v>508</v>
      </c>
      <c r="R210" s="50" t="s">
        <v>509</v>
      </c>
      <c r="S210" s="50" t="s">
        <v>477</v>
      </c>
    </row>
    <row r="211" s="4" customFormat="1" ht="46" customHeight="1" spans="1:19">
      <c r="A211" s="13"/>
      <c r="B211" s="50"/>
      <c r="C211" s="50" t="s">
        <v>47</v>
      </c>
      <c r="D211" s="50" t="s">
        <v>63</v>
      </c>
      <c r="E211" s="50"/>
      <c r="F211" s="50" t="s">
        <v>25</v>
      </c>
      <c r="G211" s="50" t="s">
        <v>483</v>
      </c>
      <c r="H211" s="50">
        <v>6</v>
      </c>
      <c r="I211" s="50" t="s">
        <v>507</v>
      </c>
      <c r="J211" s="50">
        <f t="shared" si="21"/>
        <v>4.5</v>
      </c>
      <c r="K211" s="50">
        <v>1.5</v>
      </c>
      <c r="L211" s="50">
        <v>1.5</v>
      </c>
      <c r="M211" s="50">
        <v>1.5</v>
      </c>
      <c r="N211" s="50" t="s">
        <v>27</v>
      </c>
      <c r="O211" s="50">
        <v>1</v>
      </c>
      <c r="P211" s="50">
        <v>1</v>
      </c>
      <c r="Q211" s="50" t="s">
        <v>508</v>
      </c>
      <c r="R211" s="50" t="s">
        <v>509</v>
      </c>
      <c r="S211" s="50" t="s">
        <v>477</v>
      </c>
    </row>
    <row r="212" s="4" customFormat="1" ht="46" customHeight="1" spans="1:19">
      <c r="A212" s="13"/>
      <c r="B212" s="50"/>
      <c r="C212" s="50" t="s">
        <v>47</v>
      </c>
      <c r="D212" s="50" t="s">
        <v>55</v>
      </c>
      <c r="E212" s="50"/>
      <c r="F212" s="50" t="s">
        <v>25</v>
      </c>
      <c r="G212" s="50" t="s">
        <v>483</v>
      </c>
      <c r="H212" s="50">
        <v>8</v>
      </c>
      <c r="I212" s="50" t="s">
        <v>510</v>
      </c>
      <c r="J212" s="50">
        <f t="shared" si="21"/>
        <v>2</v>
      </c>
      <c r="K212" s="50">
        <v>1</v>
      </c>
      <c r="L212" s="50">
        <v>0.5</v>
      </c>
      <c r="M212" s="50">
        <v>0.5</v>
      </c>
      <c r="N212" s="50" t="s">
        <v>27</v>
      </c>
      <c r="O212" s="50">
        <v>2</v>
      </c>
      <c r="P212" s="50">
        <v>2</v>
      </c>
      <c r="Q212" s="50" t="s">
        <v>508</v>
      </c>
      <c r="R212" s="50" t="s">
        <v>511</v>
      </c>
      <c r="S212" s="50" t="s">
        <v>477</v>
      </c>
    </row>
    <row r="213" s="5" customFormat="1" ht="48" spans="1:19">
      <c r="A213" s="59">
        <v>840</v>
      </c>
      <c r="B213" s="50"/>
      <c r="C213" s="50" t="s">
        <v>55</v>
      </c>
      <c r="D213" s="50" t="s">
        <v>52</v>
      </c>
      <c r="E213" s="50"/>
      <c r="F213" s="50" t="s">
        <v>25</v>
      </c>
      <c r="G213" s="50" t="s">
        <v>483</v>
      </c>
      <c r="H213" s="50">
        <v>6</v>
      </c>
      <c r="I213" s="50" t="s">
        <v>507</v>
      </c>
      <c r="J213" s="50">
        <f t="shared" si="21"/>
        <v>1.5</v>
      </c>
      <c r="K213" s="50">
        <v>0.5</v>
      </c>
      <c r="L213" s="50">
        <v>0.5</v>
      </c>
      <c r="M213" s="50">
        <v>0.5</v>
      </c>
      <c r="N213" s="50" t="s">
        <v>27</v>
      </c>
      <c r="O213" s="50">
        <v>1</v>
      </c>
      <c r="P213" s="50">
        <v>1</v>
      </c>
      <c r="Q213" s="50" t="s">
        <v>508</v>
      </c>
      <c r="R213" s="50" t="s">
        <v>509</v>
      </c>
      <c r="S213" s="50" t="s">
        <v>477</v>
      </c>
    </row>
    <row r="214" s="4" customFormat="1" ht="46" customHeight="1" spans="1:19">
      <c r="A214" s="13">
        <v>210</v>
      </c>
      <c r="B214" s="74" t="s">
        <v>512</v>
      </c>
      <c r="C214" s="75"/>
      <c r="D214" s="75"/>
      <c r="E214" s="75"/>
      <c r="F214" s="75" t="s">
        <v>29</v>
      </c>
      <c r="G214" s="75" t="s">
        <v>30</v>
      </c>
      <c r="H214" s="75">
        <v>0</v>
      </c>
      <c r="I214" s="75"/>
      <c r="J214" s="75">
        <v>0</v>
      </c>
      <c r="K214" s="75">
        <v>0</v>
      </c>
      <c r="L214" s="75">
        <v>0</v>
      </c>
      <c r="M214" s="75">
        <v>0</v>
      </c>
      <c r="N214" s="76" t="s">
        <v>283</v>
      </c>
      <c r="O214" s="75">
        <v>0</v>
      </c>
      <c r="P214" s="75">
        <v>0</v>
      </c>
      <c r="Q214" s="76"/>
      <c r="R214" s="76"/>
      <c r="S214" s="76"/>
    </row>
    <row r="215" s="4" customFormat="1" ht="46" customHeight="1" spans="1:19">
      <c r="A215" s="13">
        <v>211</v>
      </c>
      <c r="B215" s="74" t="s">
        <v>513</v>
      </c>
      <c r="C215" s="75"/>
      <c r="D215" s="75"/>
      <c r="E215" s="75"/>
      <c r="F215" s="75" t="s">
        <v>29</v>
      </c>
      <c r="G215" s="75" t="s">
        <v>30</v>
      </c>
      <c r="H215" s="75">
        <v>0</v>
      </c>
      <c r="I215" s="75"/>
      <c r="J215" s="75">
        <v>0</v>
      </c>
      <c r="K215" s="75">
        <v>0</v>
      </c>
      <c r="L215" s="75">
        <v>0</v>
      </c>
      <c r="M215" s="75">
        <v>0</v>
      </c>
      <c r="N215" s="76" t="s">
        <v>283</v>
      </c>
      <c r="O215" s="75">
        <v>0</v>
      </c>
      <c r="P215" s="75">
        <v>0</v>
      </c>
      <c r="Q215" s="76"/>
      <c r="R215" s="76"/>
      <c r="S215" s="76"/>
    </row>
    <row r="216" s="4" customFormat="1" ht="46" customHeight="1" spans="1:19">
      <c r="A216" s="13">
        <v>212</v>
      </c>
      <c r="B216" s="74" t="s">
        <v>514</v>
      </c>
      <c r="C216" s="75"/>
      <c r="D216" s="75"/>
      <c r="E216" s="75"/>
      <c r="F216" s="75" t="s">
        <v>29</v>
      </c>
      <c r="G216" s="75" t="s">
        <v>30</v>
      </c>
      <c r="H216" s="75">
        <v>0</v>
      </c>
      <c r="I216" s="75" t="s">
        <v>515</v>
      </c>
      <c r="J216" s="75">
        <v>0</v>
      </c>
      <c r="K216" s="75">
        <v>0</v>
      </c>
      <c r="L216" s="75">
        <v>0</v>
      </c>
      <c r="M216" s="75">
        <v>0</v>
      </c>
      <c r="N216" s="76" t="s">
        <v>283</v>
      </c>
      <c r="O216" s="75">
        <v>0</v>
      </c>
      <c r="P216" s="75">
        <v>0</v>
      </c>
      <c r="Q216" s="76"/>
      <c r="R216" s="76"/>
      <c r="S216" s="76"/>
    </row>
    <row r="217" s="72" customFormat="1" ht="36" customHeight="1" spans="1:19">
      <c r="A217" s="13">
        <v>274</v>
      </c>
      <c r="B217" s="22" t="s">
        <v>516</v>
      </c>
      <c r="C217" s="22"/>
      <c r="D217" s="22"/>
      <c r="E217" s="22"/>
      <c r="F217" s="22" t="s">
        <v>25</v>
      </c>
      <c r="G217" s="22" t="s">
        <v>25</v>
      </c>
      <c r="H217" s="22" t="s">
        <v>25</v>
      </c>
      <c r="I217" s="39"/>
      <c r="J217" s="22">
        <f t="shared" ref="J217:M217" si="22">J218+J219+J220+J221+J222+J223</f>
        <v>0</v>
      </c>
      <c r="K217" s="22">
        <f t="shared" si="22"/>
        <v>0</v>
      </c>
      <c r="L217" s="22">
        <f t="shared" si="22"/>
        <v>0</v>
      </c>
      <c r="M217" s="22">
        <f t="shared" si="22"/>
        <v>0</v>
      </c>
      <c r="N217" s="22" t="s">
        <v>283</v>
      </c>
      <c r="O217" s="22">
        <f>O218+O219+O220+O221+O222+O223</f>
        <v>810</v>
      </c>
      <c r="P217" s="22">
        <f>P218+P219+P220+P221+P222+P223</f>
        <v>2676</v>
      </c>
      <c r="Q217" s="39"/>
      <c r="R217" s="39"/>
      <c r="S217" s="22"/>
    </row>
    <row r="218" s="72" customFormat="1" ht="44" customHeight="1" spans="1:19">
      <c r="A218" s="13">
        <v>275</v>
      </c>
      <c r="B218" s="74" t="s">
        <v>517</v>
      </c>
      <c r="C218" s="75"/>
      <c r="D218" s="75"/>
      <c r="E218" s="75"/>
      <c r="F218" s="75" t="s">
        <v>136</v>
      </c>
      <c r="G218" s="75" t="s">
        <v>293</v>
      </c>
      <c r="H218" s="75">
        <v>0</v>
      </c>
      <c r="I218" s="75"/>
      <c r="J218" s="75">
        <v>0</v>
      </c>
      <c r="K218" s="75">
        <v>0</v>
      </c>
      <c r="L218" s="75">
        <v>0</v>
      </c>
      <c r="M218" s="75">
        <v>0</v>
      </c>
      <c r="N218" s="76" t="s">
        <v>283</v>
      </c>
      <c r="O218" s="75">
        <v>0</v>
      </c>
      <c r="P218" s="75">
        <v>0</v>
      </c>
      <c r="Q218" s="76"/>
      <c r="R218" s="76"/>
      <c r="S218" s="76" t="s">
        <v>518</v>
      </c>
    </row>
    <row r="219" s="72" customFormat="1" ht="44" customHeight="1" spans="1:19">
      <c r="A219" s="13">
        <v>276</v>
      </c>
      <c r="B219" s="74" t="s">
        <v>519</v>
      </c>
      <c r="C219" s="75"/>
      <c r="D219" s="75"/>
      <c r="E219" s="75"/>
      <c r="F219" s="75" t="s">
        <v>29</v>
      </c>
      <c r="G219" s="75" t="s">
        <v>520</v>
      </c>
      <c r="H219" s="75">
        <v>0</v>
      </c>
      <c r="I219" s="75"/>
      <c r="J219" s="75">
        <v>0</v>
      </c>
      <c r="K219" s="75">
        <v>0</v>
      </c>
      <c r="L219" s="75">
        <v>0</v>
      </c>
      <c r="M219" s="75">
        <v>0</v>
      </c>
      <c r="N219" s="76" t="s">
        <v>283</v>
      </c>
      <c r="O219" s="75">
        <v>0</v>
      </c>
      <c r="P219" s="75">
        <v>0</v>
      </c>
      <c r="Q219" s="76"/>
      <c r="R219" s="76"/>
      <c r="S219" s="76" t="s">
        <v>518</v>
      </c>
    </row>
    <row r="220" s="72" customFormat="1" ht="44" customHeight="1" spans="1:19">
      <c r="A220" s="13">
        <v>277</v>
      </c>
      <c r="B220" s="74" t="s">
        <v>521</v>
      </c>
      <c r="C220" s="75"/>
      <c r="D220" s="75"/>
      <c r="E220" s="75"/>
      <c r="F220" s="75" t="s">
        <v>29</v>
      </c>
      <c r="G220" s="75" t="s">
        <v>258</v>
      </c>
      <c r="H220" s="75">
        <v>0</v>
      </c>
      <c r="I220" s="75"/>
      <c r="J220" s="75">
        <v>0</v>
      </c>
      <c r="K220" s="75">
        <v>0</v>
      </c>
      <c r="L220" s="75">
        <v>0</v>
      </c>
      <c r="M220" s="75">
        <v>0</v>
      </c>
      <c r="N220" s="76" t="s">
        <v>283</v>
      </c>
      <c r="O220" s="75">
        <v>0</v>
      </c>
      <c r="P220" s="75">
        <v>0</v>
      </c>
      <c r="Q220" s="76"/>
      <c r="R220" s="76"/>
      <c r="S220" s="76" t="s">
        <v>518</v>
      </c>
    </row>
    <row r="221" s="72" customFormat="1" ht="44" customHeight="1" spans="1:19">
      <c r="A221" s="13">
        <v>278</v>
      </c>
      <c r="B221" s="74" t="s">
        <v>522</v>
      </c>
      <c r="C221" s="75"/>
      <c r="D221" s="75"/>
      <c r="E221" s="75"/>
      <c r="F221" s="75" t="s">
        <v>29</v>
      </c>
      <c r="G221" s="75" t="s">
        <v>483</v>
      </c>
      <c r="H221" s="75">
        <v>0</v>
      </c>
      <c r="I221" s="75"/>
      <c r="J221" s="75">
        <v>0</v>
      </c>
      <c r="K221" s="75">
        <v>0</v>
      </c>
      <c r="L221" s="75">
        <v>0</v>
      </c>
      <c r="M221" s="75">
        <v>0</v>
      </c>
      <c r="N221" s="76" t="s">
        <v>283</v>
      </c>
      <c r="O221" s="75">
        <v>0</v>
      </c>
      <c r="P221" s="75">
        <v>0</v>
      </c>
      <c r="Q221" s="76"/>
      <c r="R221" s="76"/>
      <c r="S221" s="76" t="s">
        <v>518</v>
      </c>
    </row>
    <row r="222" s="72" customFormat="1" ht="44" customHeight="1" spans="1:19">
      <c r="A222" s="13">
        <v>279</v>
      </c>
      <c r="B222" s="74" t="s">
        <v>523</v>
      </c>
      <c r="C222" s="75"/>
      <c r="D222" s="75"/>
      <c r="E222" s="75"/>
      <c r="F222" s="75" t="s">
        <v>29</v>
      </c>
      <c r="G222" s="75" t="s">
        <v>30</v>
      </c>
      <c r="H222" s="75">
        <v>2676</v>
      </c>
      <c r="I222" s="75"/>
      <c r="J222" s="75">
        <v>0</v>
      </c>
      <c r="K222" s="75">
        <v>0</v>
      </c>
      <c r="L222" s="75">
        <v>0</v>
      </c>
      <c r="M222" s="75">
        <v>0</v>
      </c>
      <c r="N222" s="76" t="s">
        <v>283</v>
      </c>
      <c r="O222" s="75">
        <v>810</v>
      </c>
      <c r="P222" s="75">
        <v>2676</v>
      </c>
      <c r="Q222" s="76"/>
      <c r="R222" s="76"/>
      <c r="S222" s="76" t="s">
        <v>518</v>
      </c>
    </row>
    <row r="223" s="72" customFormat="1" ht="44" customHeight="1" spans="1:19">
      <c r="A223" s="13">
        <v>280</v>
      </c>
      <c r="B223" s="74" t="s">
        <v>524</v>
      </c>
      <c r="C223" s="75"/>
      <c r="D223" s="75"/>
      <c r="E223" s="75"/>
      <c r="F223" s="75" t="s">
        <v>29</v>
      </c>
      <c r="G223" s="75" t="s">
        <v>483</v>
      </c>
      <c r="H223" s="75">
        <v>0</v>
      </c>
      <c r="I223" s="75"/>
      <c r="J223" s="75">
        <v>0</v>
      </c>
      <c r="K223" s="75">
        <v>0</v>
      </c>
      <c r="L223" s="75">
        <v>0</v>
      </c>
      <c r="M223" s="75">
        <v>0</v>
      </c>
      <c r="N223" s="76" t="s">
        <v>283</v>
      </c>
      <c r="O223" s="75">
        <v>0</v>
      </c>
      <c r="P223" s="75">
        <v>0</v>
      </c>
      <c r="Q223" s="76"/>
      <c r="R223" s="76"/>
      <c r="S223" s="76" t="s">
        <v>518</v>
      </c>
    </row>
    <row r="224" s="72" customFormat="1" ht="36" spans="1:19">
      <c r="A224" s="13">
        <v>281</v>
      </c>
      <c r="B224" s="28" t="s">
        <v>525</v>
      </c>
      <c r="C224" s="28"/>
      <c r="D224" s="28"/>
      <c r="E224" s="28"/>
      <c r="F224" s="28" t="s">
        <v>25</v>
      </c>
      <c r="G224" s="28" t="s">
        <v>30</v>
      </c>
      <c r="H224" s="28">
        <v>0</v>
      </c>
      <c r="I224" s="41" t="s">
        <v>526</v>
      </c>
      <c r="J224" s="28">
        <v>0</v>
      </c>
      <c r="K224" s="28">
        <v>0</v>
      </c>
      <c r="L224" s="28">
        <v>0</v>
      </c>
      <c r="M224" s="28">
        <v>0</v>
      </c>
      <c r="N224" s="28" t="s">
        <v>283</v>
      </c>
      <c r="O224" s="28" t="e">
        <f>SUM(#REF!)</f>
        <v>#REF!</v>
      </c>
      <c r="P224" s="28" t="e">
        <f>SUM(#REF!)</f>
        <v>#REF!</v>
      </c>
      <c r="Q224" s="28" t="s">
        <v>527</v>
      </c>
      <c r="R224" s="28" t="s">
        <v>528</v>
      </c>
      <c r="S224" s="41" t="s">
        <v>518</v>
      </c>
    </row>
    <row r="225" s="72" customFormat="1" ht="36" spans="1:243">
      <c r="A225" s="13">
        <v>285</v>
      </c>
      <c r="B225" s="28" t="s">
        <v>529</v>
      </c>
      <c r="C225" s="28"/>
      <c r="D225" s="28"/>
      <c r="E225" s="28"/>
      <c r="F225" s="28" t="s">
        <v>29</v>
      </c>
      <c r="G225" s="28" t="s">
        <v>483</v>
      </c>
      <c r="H225" s="28">
        <v>0</v>
      </c>
      <c r="I225" s="41"/>
      <c r="J225" s="28">
        <v>0</v>
      </c>
      <c r="K225" s="28">
        <v>0</v>
      </c>
      <c r="L225" s="28">
        <v>0</v>
      </c>
      <c r="M225" s="28">
        <v>0</v>
      </c>
      <c r="N225" s="28" t="s">
        <v>283</v>
      </c>
      <c r="O225" s="28">
        <v>0</v>
      </c>
      <c r="P225" s="28">
        <v>0</v>
      </c>
      <c r="Q225" s="41"/>
      <c r="R225" s="41"/>
      <c r="S225" s="41"/>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8"/>
      <c r="BE225" s="8"/>
      <c r="BF225" s="8"/>
      <c r="BG225" s="8"/>
      <c r="BH225" s="8"/>
      <c r="BI225" s="8"/>
      <c r="BJ225" s="8"/>
      <c r="BK225" s="8"/>
      <c r="BL225" s="8"/>
      <c r="BM225" s="8"/>
      <c r="BN225" s="8"/>
      <c r="BO225" s="8"/>
      <c r="BP225" s="8"/>
      <c r="BQ225" s="8"/>
      <c r="BR225" s="8"/>
      <c r="BS225" s="8"/>
      <c r="BT225" s="8"/>
      <c r="BU225" s="8"/>
      <c r="BV225" s="8"/>
      <c r="BW225" s="8"/>
      <c r="BX225" s="8"/>
      <c r="BY225" s="8"/>
      <c r="BZ225" s="8"/>
      <c r="CA225" s="8"/>
      <c r="CB225" s="8"/>
      <c r="CC225" s="8"/>
      <c r="CD225" s="8"/>
      <c r="CE225" s="8"/>
      <c r="CF225" s="8"/>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8"/>
      <c r="DS225" s="8"/>
      <c r="DT225" s="8"/>
      <c r="DU225" s="8"/>
      <c r="DV225" s="8"/>
      <c r="DW225" s="8"/>
      <c r="DX225" s="8"/>
      <c r="DY225" s="8"/>
      <c r="DZ225" s="8"/>
      <c r="EA225" s="8"/>
      <c r="EB225" s="8"/>
      <c r="EC225" s="8"/>
      <c r="ED225" s="8"/>
      <c r="EE225" s="8"/>
      <c r="EF225" s="8"/>
      <c r="EG225" s="8"/>
      <c r="EH225" s="8"/>
      <c r="EI225" s="8"/>
      <c r="EJ225" s="8"/>
      <c r="EK225" s="8"/>
      <c r="EL225" s="8"/>
      <c r="EM225" s="8"/>
      <c r="EN225" s="8"/>
      <c r="EO225" s="8"/>
      <c r="EP225" s="8"/>
      <c r="EQ225" s="8"/>
      <c r="ER225" s="8"/>
      <c r="ES225" s="8"/>
      <c r="ET225" s="8"/>
      <c r="EU225" s="8"/>
      <c r="EV225" s="8"/>
      <c r="EW225" s="8"/>
      <c r="EX225" s="8"/>
      <c r="EY225" s="8"/>
      <c r="EZ225" s="8"/>
      <c r="FA225" s="8"/>
      <c r="FB225" s="8"/>
      <c r="FC225" s="8"/>
      <c r="FD225" s="8"/>
      <c r="FE225" s="8"/>
      <c r="FF225" s="8"/>
      <c r="FG225" s="8"/>
      <c r="FH225" s="8"/>
      <c r="FI225" s="8"/>
      <c r="FJ225" s="8"/>
      <c r="FK225" s="8"/>
      <c r="FL225" s="8"/>
      <c r="FM225" s="8"/>
      <c r="FN225" s="8"/>
      <c r="FO225" s="8"/>
      <c r="FP225" s="8"/>
      <c r="FQ225" s="8"/>
      <c r="FR225" s="8"/>
      <c r="FS225" s="8"/>
      <c r="FT225" s="8"/>
      <c r="FU225" s="8"/>
      <c r="FV225" s="8"/>
      <c r="FW225" s="8"/>
      <c r="FX225" s="8"/>
      <c r="FY225" s="8"/>
      <c r="FZ225" s="8"/>
      <c r="GA225" s="8"/>
      <c r="GB225" s="8"/>
      <c r="GC225" s="8"/>
      <c r="GD225" s="8"/>
      <c r="GE225" s="8"/>
      <c r="GF225" s="8"/>
      <c r="GG225" s="8"/>
      <c r="GH225" s="8"/>
      <c r="GI225" s="8"/>
      <c r="GJ225" s="8"/>
      <c r="GK225" s="8"/>
      <c r="GL225" s="8"/>
      <c r="GM225" s="8"/>
      <c r="GN225" s="8"/>
      <c r="GO225" s="8"/>
      <c r="GP225" s="8"/>
      <c r="GQ225" s="8"/>
      <c r="GR225" s="8"/>
      <c r="GS225" s="8"/>
      <c r="GT225" s="8"/>
      <c r="GU225" s="8"/>
      <c r="GV225" s="8"/>
      <c r="GW225" s="8"/>
      <c r="GX225" s="8"/>
      <c r="GY225" s="8"/>
      <c r="GZ225" s="8"/>
      <c r="HA225" s="8"/>
      <c r="HB225" s="8"/>
      <c r="HC225" s="8"/>
      <c r="HD225" s="8"/>
      <c r="HE225" s="8"/>
      <c r="HF225" s="8"/>
      <c r="HG225" s="8"/>
      <c r="HH225" s="8"/>
      <c r="HI225" s="8"/>
      <c r="HJ225" s="8"/>
      <c r="HK225" s="8"/>
      <c r="HL225" s="8"/>
      <c r="HM225" s="8"/>
      <c r="HN225" s="8"/>
      <c r="HO225" s="8"/>
      <c r="HP225" s="8"/>
      <c r="HQ225" s="8"/>
      <c r="HR225" s="8"/>
      <c r="HS225" s="8"/>
      <c r="HT225" s="8"/>
      <c r="HU225" s="8"/>
      <c r="HV225" s="8"/>
      <c r="HW225" s="8"/>
      <c r="HX225" s="8"/>
      <c r="HY225" s="8"/>
      <c r="HZ225" s="8"/>
      <c r="IA225" s="8"/>
      <c r="IB225" s="8"/>
      <c r="IC225" s="8"/>
      <c r="ID225" s="8"/>
      <c r="IE225" s="8"/>
      <c r="IF225" s="8"/>
      <c r="IG225" s="8"/>
      <c r="IH225" s="8"/>
      <c r="II225" s="8"/>
    </row>
    <row r="226" s="72" customFormat="1" ht="36" spans="1:243">
      <c r="A226" s="13">
        <v>286</v>
      </c>
      <c r="B226" s="28" t="s">
        <v>530</v>
      </c>
      <c r="C226" s="28"/>
      <c r="D226" s="28"/>
      <c r="E226" s="28"/>
      <c r="F226" s="28" t="s">
        <v>25</v>
      </c>
      <c r="G226" s="28" t="s">
        <v>30</v>
      </c>
      <c r="H226" s="28">
        <v>0</v>
      </c>
      <c r="I226" s="41"/>
      <c r="J226" s="28">
        <v>0</v>
      </c>
      <c r="K226" s="28">
        <v>0</v>
      </c>
      <c r="L226" s="28">
        <v>0</v>
      </c>
      <c r="M226" s="28">
        <v>0</v>
      </c>
      <c r="N226" s="28" t="s">
        <v>283</v>
      </c>
      <c r="O226" s="28">
        <v>0</v>
      </c>
      <c r="P226" s="28">
        <v>0</v>
      </c>
      <c r="Q226" s="28" t="s">
        <v>531</v>
      </c>
      <c r="R226" s="28" t="s">
        <v>526</v>
      </c>
      <c r="S226" s="41" t="s">
        <v>532</v>
      </c>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8"/>
      <c r="BL226" s="8"/>
      <c r="BM226" s="8"/>
      <c r="BN226" s="8"/>
      <c r="BO226" s="8"/>
      <c r="BP226" s="8"/>
      <c r="BQ226" s="8"/>
      <c r="BR226" s="8"/>
      <c r="BS226" s="8"/>
      <c r="BT226" s="8"/>
      <c r="BU226" s="8"/>
      <c r="BV226" s="8"/>
      <c r="BW226" s="8"/>
      <c r="BX226" s="8"/>
      <c r="BY226" s="8"/>
      <c r="BZ226" s="8"/>
      <c r="CA226" s="8"/>
      <c r="CB226" s="8"/>
      <c r="CC226" s="8"/>
      <c r="CD226" s="8"/>
      <c r="CE226" s="8"/>
      <c r="CF226" s="8"/>
      <c r="CG226" s="8"/>
      <c r="CH226" s="8"/>
      <c r="CI226" s="8"/>
      <c r="CJ226" s="8"/>
      <c r="CK226" s="8"/>
      <c r="CL226" s="8"/>
      <c r="CM226" s="8"/>
      <c r="CN226" s="8"/>
      <c r="CO226" s="8"/>
      <c r="CP226" s="8"/>
      <c r="CQ226" s="8"/>
      <c r="CR226" s="8"/>
      <c r="CS226" s="8"/>
      <c r="CT226" s="8"/>
      <c r="CU226" s="8"/>
      <c r="CV226" s="8"/>
      <c r="CW226" s="8"/>
      <c r="CX226" s="8"/>
      <c r="CY226" s="8"/>
      <c r="CZ226" s="8"/>
      <c r="DA226" s="8"/>
      <c r="DB226" s="8"/>
      <c r="DC226" s="8"/>
      <c r="DD226" s="8"/>
      <c r="DE226" s="8"/>
      <c r="DF226" s="8"/>
      <c r="DG226" s="8"/>
      <c r="DH226" s="8"/>
      <c r="DI226" s="8"/>
      <c r="DJ226" s="8"/>
      <c r="DK226" s="8"/>
      <c r="DL226" s="8"/>
      <c r="DM226" s="8"/>
      <c r="DN226" s="8"/>
      <c r="DO226" s="8"/>
      <c r="DP226" s="8"/>
      <c r="DQ226" s="8"/>
      <c r="DR226" s="8"/>
      <c r="DS226" s="8"/>
      <c r="DT226" s="8"/>
      <c r="DU226" s="8"/>
      <c r="DV226" s="8"/>
      <c r="DW226" s="8"/>
      <c r="DX226" s="8"/>
      <c r="DY226" s="8"/>
      <c r="DZ226" s="8"/>
      <c r="EA226" s="8"/>
      <c r="EB226" s="8"/>
      <c r="EC226" s="8"/>
      <c r="ED226" s="8"/>
      <c r="EE226" s="8"/>
      <c r="EF226" s="8"/>
      <c r="EG226" s="8"/>
      <c r="EH226" s="8"/>
      <c r="EI226" s="8"/>
      <c r="EJ226" s="8"/>
      <c r="EK226" s="8"/>
      <c r="EL226" s="8"/>
      <c r="EM226" s="8"/>
      <c r="EN226" s="8"/>
      <c r="EO226" s="8"/>
      <c r="EP226" s="8"/>
      <c r="EQ226" s="8"/>
      <c r="ER226" s="8"/>
      <c r="ES226" s="8"/>
      <c r="ET226" s="8"/>
      <c r="EU226" s="8"/>
      <c r="EV226" s="8"/>
      <c r="EW226" s="8"/>
      <c r="EX226" s="8"/>
      <c r="EY226" s="8"/>
      <c r="EZ226" s="8"/>
      <c r="FA226" s="8"/>
      <c r="FB226" s="8"/>
      <c r="FC226" s="8"/>
      <c r="FD226" s="8"/>
      <c r="FE226" s="8"/>
      <c r="FF226" s="8"/>
      <c r="FG226" s="8"/>
      <c r="FH226" s="8"/>
      <c r="FI226" s="8"/>
      <c r="FJ226" s="8"/>
      <c r="FK226" s="8"/>
      <c r="FL226" s="8"/>
      <c r="FM226" s="8"/>
      <c r="FN226" s="8"/>
      <c r="FO226" s="8"/>
      <c r="FP226" s="8"/>
      <c r="FQ226" s="8"/>
      <c r="FR226" s="8"/>
      <c r="FS226" s="8"/>
      <c r="FT226" s="8"/>
      <c r="FU226" s="8"/>
      <c r="FV226" s="8"/>
      <c r="FW226" s="8"/>
      <c r="FX226" s="8"/>
      <c r="FY226" s="8"/>
      <c r="FZ226" s="8"/>
      <c r="GA226" s="8"/>
      <c r="GB226" s="8"/>
      <c r="GC226" s="8"/>
      <c r="GD226" s="8"/>
      <c r="GE226" s="8"/>
      <c r="GF226" s="8"/>
      <c r="GG226" s="8"/>
      <c r="GH226" s="8"/>
      <c r="GI226" s="8"/>
      <c r="GJ226" s="8"/>
      <c r="GK226" s="8"/>
      <c r="GL226" s="8"/>
      <c r="GM226" s="8"/>
      <c r="GN226" s="8"/>
      <c r="GO226" s="8"/>
      <c r="GP226" s="8"/>
      <c r="GQ226" s="8"/>
      <c r="GR226" s="8"/>
      <c r="GS226" s="8"/>
      <c r="GT226" s="8"/>
      <c r="GU226" s="8"/>
      <c r="GV226" s="8"/>
      <c r="GW226" s="8"/>
      <c r="GX226" s="8"/>
      <c r="GY226" s="8"/>
      <c r="GZ226" s="8"/>
      <c r="HA226" s="8"/>
      <c r="HB226" s="8"/>
      <c r="HC226" s="8"/>
      <c r="HD226" s="8"/>
      <c r="HE226" s="8"/>
      <c r="HF226" s="8"/>
      <c r="HG226" s="8"/>
      <c r="HH226" s="8"/>
      <c r="HI226" s="8"/>
      <c r="HJ226" s="8"/>
      <c r="HK226" s="8"/>
      <c r="HL226" s="8"/>
      <c r="HM226" s="8"/>
      <c r="HN226" s="8"/>
      <c r="HO226" s="8"/>
      <c r="HP226" s="8"/>
      <c r="HQ226" s="8"/>
      <c r="HR226" s="8"/>
      <c r="HS226" s="8"/>
      <c r="HT226" s="8"/>
      <c r="HU226" s="8"/>
      <c r="HV226" s="8"/>
      <c r="HW226" s="8"/>
      <c r="HX226" s="8"/>
      <c r="HY226" s="8"/>
      <c r="HZ226" s="8"/>
      <c r="IA226" s="8"/>
      <c r="IB226" s="8"/>
      <c r="IC226" s="8"/>
      <c r="ID226" s="8"/>
      <c r="IE226" s="8"/>
      <c r="IF226" s="8"/>
      <c r="IG226" s="8"/>
      <c r="IH226" s="8"/>
      <c r="II226" s="8"/>
    </row>
    <row r="227" s="72" customFormat="1" ht="27" customHeight="1" spans="1:19">
      <c r="A227" s="13">
        <v>291</v>
      </c>
      <c r="B227" s="22" t="s">
        <v>533</v>
      </c>
      <c r="C227" s="22"/>
      <c r="D227" s="22"/>
      <c r="E227" s="22"/>
      <c r="F227" s="22" t="s">
        <v>25</v>
      </c>
      <c r="G227" s="22" t="s">
        <v>25</v>
      </c>
      <c r="H227" s="22" t="s">
        <v>25</v>
      </c>
      <c r="I227" s="39"/>
      <c r="J227" s="22">
        <f>SUM(J228,J231,J235)</f>
        <v>1.8</v>
      </c>
      <c r="K227" s="22">
        <f>SUM(K228,K231,K235)</f>
        <v>0.6</v>
      </c>
      <c r="L227" s="22">
        <f>SUM(L228,L231,L235)</f>
        <v>0.6</v>
      </c>
      <c r="M227" s="22">
        <f>SUM(M228,M231,M235)</f>
        <v>0.6</v>
      </c>
      <c r="N227" s="39" t="s">
        <v>283</v>
      </c>
      <c r="O227" s="22">
        <f>SUM(O228,O231,O235)</f>
        <v>5</v>
      </c>
      <c r="P227" s="22">
        <f>SUM(P228,P231,P235)</f>
        <v>5</v>
      </c>
      <c r="Q227" s="39"/>
      <c r="R227" s="39"/>
      <c r="S227" s="22"/>
    </row>
    <row r="228" s="72" customFormat="1" ht="31" customHeight="1" spans="1:19">
      <c r="A228" s="13">
        <v>292</v>
      </c>
      <c r="B228" s="74" t="s">
        <v>534</v>
      </c>
      <c r="C228" s="75"/>
      <c r="D228" s="75"/>
      <c r="E228" s="75"/>
      <c r="F228" s="75" t="s">
        <v>25</v>
      </c>
      <c r="G228" s="75" t="s">
        <v>25</v>
      </c>
      <c r="H228" s="75"/>
      <c r="I228" s="75"/>
      <c r="J228" s="75">
        <f t="shared" ref="J228:M228" si="23">J229+J230</f>
        <v>0</v>
      </c>
      <c r="K228" s="75">
        <f t="shared" si="23"/>
        <v>0</v>
      </c>
      <c r="L228" s="75">
        <f t="shared" si="23"/>
        <v>0</v>
      </c>
      <c r="M228" s="75">
        <f t="shared" si="23"/>
        <v>0</v>
      </c>
      <c r="N228" s="76" t="s">
        <v>283</v>
      </c>
      <c r="O228" s="75">
        <f>O229+O230</f>
        <v>0</v>
      </c>
      <c r="P228" s="75">
        <f>P229+P230</f>
        <v>0</v>
      </c>
      <c r="Q228" s="76"/>
      <c r="R228" s="76"/>
      <c r="S228" s="76"/>
    </row>
    <row r="229" s="72" customFormat="1" ht="24" spans="1:19">
      <c r="A229" s="13">
        <v>293</v>
      </c>
      <c r="B229" s="28" t="s">
        <v>535</v>
      </c>
      <c r="C229" s="28"/>
      <c r="D229" s="28"/>
      <c r="E229" s="28"/>
      <c r="F229" s="28" t="s">
        <v>25</v>
      </c>
      <c r="G229" s="28" t="s">
        <v>39</v>
      </c>
      <c r="H229" s="28"/>
      <c r="I229" s="41"/>
      <c r="J229" s="28">
        <v>0</v>
      </c>
      <c r="K229" s="28">
        <v>0</v>
      </c>
      <c r="L229" s="28">
        <v>0</v>
      </c>
      <c r="M229" s="28">
        <v>0</v>
      </c>
      <c r="N229" s="41" t="s">
        <v>283</v>
      </c>
      <c r="O229" s="28">
        <v>0</v>
      </c>
      <c r="P229" s="28">
        <v>0</v>
      </c>
      <c r="Q229" s="41"/>
      <c r="R229" s="41"/>
      <c r="S229" s="41"/>
    </row>
    <row r="230" s="72" customFormat="1" ht="24" spans="1:19">
      <c r="A230" s="13">
        <v>294</v>
      </c>
      <c r="B230" s="28" t="s">
        <v>536</v>
      </c>
      <c r="C230" s="28"/>
      <c r="D230" s="28"/>
      <c r="E230" s="28"/>
      <c r="F230" s="28" t="s">
        <v>25</v>
      </c>
      <c r="G230" s="28" t="s">
        <v>39</v>
      </c>
      <c r="H230" s="28"/>
      <c r="I230" s="41"/>
      <c r="J230" s="28">
        <v>0</v>
      </c>
      <c r="K230" s="28">
        <v>0</v>
      </c>
      <c r="L230" s="28">
        <v>0</v>
      </c>
      <c r="M230" s="28">
        <v>0</v>
      </c>
      <c r="N230" s="41" t="s">
        <v>283</v>
      </c>
      <c r="O230" s="28">
        <v>0</v>
      </c>
      <c r="P230" s="28">
        <v>0</v>
      </c>
      <c r="Q230" s="41"/>
      <c r="R230" s="41"/>
      <c r="S230" s="41" t="s">
        <v>537</v>
      </c>
    </row>
    <row r="231" s="72" customFormat="1" ht="24" spans="1:19">
      <c r="A231" s="13">
        <v>298</v>
      </c>
      <c r="B231" s="74" t="s">
        <v>538</v>
      </c>
      <c r="C231" s="75"/>
      <c r="D231" s="75"/>
      <c r="E231" s="75"/>
      <c r="F231" s="75" t="s">
        <v>25</v>
      </c>
      <c r="G231" s="75" t="s">
        <v>25</v>
      </c>
      <c r="H231" s="75">
        <f>H232</f>
        <v>0</v>
      </c>
      <c r="I231" s="75"/>
      <c r="J231" s="75">
        <f t="shared" ref="J231:M231" si="24">J232+J233+J234</f>
        <v>0</v>
      </c>
      <c r="K231" s="75">
        <f t="shared" si="24"/>
        <v>0</v>
      </c>
      <c r="L231" s="75">
        <f t="shared" si="24"/>
        <v>0</v>
      </c>
      <c r="M231" s="75">
        <f t="shared" si="24"/>
        <v>0</v>
      </c>
      <c r="N231" s="76" t="s">
        <v>283</v>
      </c>
      <c r="O231" s="75">
        <f>O232+O233+O234</f>
        <v>0</v>
      </c>
      <c r="P231" s="75">
        <f>P232+P233+P234</f>
        <v>0</v>
      </c>
      <c r="Q231" s="76"/>
      <c r="R231" s="76"/>
      <c r="S231" s="76"/>
    </row>
    <row r="232" s="72" customFormat="1" ht="24" spans="1:19">
      <c r="A232" s="13">
        <v>299</v>
      </c>
      <c r="B232" s="28" t="s">
        <v>539</v>
      </c>
      <c r="C232" s="28"/>
      <c r="D232" s="28"/>
      <c r="E232" s="28"/>
      <c r="F232" s="28" t="s">
        <v>25</v>
      </c>
      <c r="G232" s="28" t="s">
        <v>39</v>
      </c>
      <c r="H232" s="28">
        <v>0</v>
      </c>
      <c r="I232" s="41"/>
      <c r="J232" s="28">
        <v>0</v>
      </c>
      <c r="K232" s="28">
        <v>0</v>
      </c>
      <c r="L232" s="28">
        <v>0</v>
      </c>
      <c r="M232" s="28">
        <v>0</v>
      </c>
      <c r="N232" s="41" t="s">
        <v>283</v>
      </c>
      <c r="O232" s="28">
        <v>0</v>
      </c>
      <c r="P232" s="28">
        <v>0</v>
      </c>
      <c r="Q232" s="28" t="s">
        <v>526</v>
      </c>
      <c r="R232" s="28" t="s">
        <v>526</v>
      </c>
      <c r="S232" s="41" t="s">
        <v>537</v>
      </c>
    </row>
    <row r="233" s="72" customFormat="1" ht="24" spans="1:19">
      <c r="A233" s="13">
        <v>303</v>
      </c>
      <c r="B233" s="80" t="s">
        <v>540</v>
      </c>
      <c r="C233" s="80"/>
      <c r="D233" s="80"/>
      <c r="E233" s="80"/>
      <c r="F233" s="80" t="s">
        <v>29</v>
      </c>
      <c r="G233" s="80" t="s">
        <v>293</v>
      </c>
      <c r="H233" s="80">
        <v>0</v>
      </c>
      <c r="I233" s="81"/>
      <c r="J233" s="80">
        <v>0</v>
      </c>
      <c r="K233" s="80">
        <v>0</v>
      </c>
      <c r="L233" s="80">
        <v>0</v>
      </c>
      <c r="M233" s="80">
        <v>0</v>
      </c>
      <c r="N233" s="80"/>
      <c r="O233" s="80">
        <v>0</v>
      </c>
      <c r="P233" s="80">
        <v>0</v>
      </c>
      <c r="Q233" s="81"/>
      <c r="R233" s="81"/>
      <c r="S233" s="81"/>
    </row>
    <row r="234" s="72" customFormat="1" ht="24" spans="1:19">
      <c r="A234" s="13">
        <v>304</v>
      </c>
      <c r="B234" s="28" t="s">
        <v>541</v>
      </c>
      <c r="C234" s="28"/>
      <c r="D234" s="28"/>
      <c r="E234" s="28"/>
      <c r="F234" s="28" t="s">
        <v>29</v>
      </c>
      <c r="G234" s="28" t="s">
        <v>258</v>
      </c>
      <c r="H234" s="28">
        <v>0</v>
      </c>
      <c r="I234" s="41"/>
      <c r="J234" s="28">
        <v>0</v>
      </c>
      <c r="K234" s="28">
        <v>0</v>
      </c>
      <c r="L234" s="28">
        <v>0</v>
      </c>
      <c r="M234" s="28">
        <v>0</v>
      </c>
      <c r="N234" s="28"/>
      <c r="O234" s="28">
        <v>0</v>
      </c>
      <c r="P234" s="28">
        <v>0</v>
      </c>
      <c r="Q234" s="41"/>
      <c r="R234" s="41"/>
      <c r="S234" s="41"/>
    </row>
    <row r="235" s="72" customFormat="1" ht="24" spans="1:19">
      <c r="A235" s="13">
        <v>305</v>
      </c>
      <c r="B235" s="74" t="s">
        <v>542</v>
      </c>
      <c r="C235" s="75"/>
      <c r="D235" s="75"/>
      <c r="E235" s="75"/>
      <c r="F235" s="75" t="s">
        <v>25</v>
      </c>
      <c r="G235" s="75" t="s">
        <v>30</v>
      </c>
      <c r="H235" s="75">
        <f>H236</f>
        <v>5</v>
      </c>
      <c r="I235" s="75"/>
      <c r="J235" s="75">
        <f>SUM(J236)</f>
        <v>1.8</v>
      </c>
      <c r="K235" s="75">
        <f>SUM(K236)</f>
        <v>0.6</v>
      </c>
      <c r="L235" s="75">
        <f>SUM(L236)</f>
        <v>0.6</v>
      </c>
      <c r="M235" s="75">
        <f>SUM(M236)</f>
        <v>0.6</v>
      </c>
      <c r="N235" s="76" t="s">
        <v>283</v>
      </c>
      <c r="O235" s="75">
        <v>5</v>
      </c>
      <c r="P235" s="75">
        <v>5</v>
      </c>
      <c r="Q235" s="76"/>
      <c r="R235" s="76"/>
      <c r="S235" s="76"/>
    </row>
    <row r="236" s="72" customFormat="1" ht="24" spans="1:19">
      <c r="A236" s="13">
        <v>306</v>
      </c>
      <c r="B236" s="28" t="s">
        <v>543</v>
      </c>
      <c r="C236" s="28"/>
      <c r="D236" s="28"/>
      <c r="E236" s="28"/>
      <c r="F236" s="28" t="s">
        <v>25</v>
      </c>
      <c r="G236" s="28" t="s">
        <v>30</v>
      </c>
      <c r="H236" s="28">
        <v>5</v>
      </c>
      <c r="I236" s="41"/>
      <c r="J236" s="28">
        <f>SUM(J237)</f>
        <v>1.8</v>
      </c>
      <c r="K236" s="28">
        <f>SUM(K237)</f>
        <v>0.6</v>
      </c>
      <c r="L236" s="28">
        <f>SUM(L237)</f>
        <v>0.6</v>
      </c>
      <c r="M236" s="28">
        <f>SUM(M237)</f>
        <v>0.6</v>
      </c>
      <c r="N236" s="41" t="s">
        <v>283</v>
      </c>
      <c r="O236" s="28">
        <v>5</v>
      </c>
      <c r="P236" s="28">
        <v>5</v>
      </c>
      <c r="Q236" s="41"/>
      <c r="R236" s="41"/>
      <c r="S236" s="41"/>
    </row>
    <row r="237" s="72" customFormat="1" ht="48" spans="1:19">
      <c r="A237" s="13">
        <v>307</v>
      </c>
      <c r="B237" s="29" t="s">
        <v>544</v>
      </c>
      <c r="C237" s="29"/>
      <c r="D237" s="29"/>
      <c r="E237" s="29"/>
      <c r="F237" s="29" t="s">
        <v>25</v>
      </c>
      <c r="G237" s="29" t="s">
        <v>30</v>
      </c>
      <c r="H237" s="29">
        <f>SUM(H238:H238)</f>
        <v>5</v>
      </c>
      <c r="I237" s="29" t="s">
        <v>545</v>
      </c>
      <c r="J237" s="29">
        <f t="shared" ref="I237:P237" si="25">SUM(J238:J238)</f>
        <v>1.8</v>
      </c>
      <c r="K237" s="29">
        <f t="shared" si="25"/>
        <v>0.6</v>
      </c>
      <c r="L237" s="29">
        <f t="shared" si="25"/>
        <v>0.6</v>
      </c>
      <c r="M237" s="29">
        <f t="shared" si="25"/>
        <v>0.6</v>
      </c>
      <c r="N237" s="29" t="s">
        <v>283</v>
      </c>
      <c r="O237" s="29">
        <f t="shared" si="25"/>
        <v>1</v>
      </c>
      <c r="P237" s="29">
        <f t="shared" si="25"/>
        <v>5</v>
      </c>
      <c r="Q237" s="29" t="s">
        <v>546</v>
      </c>
      <c r="R237" s="29" t="s">
        <v>547</v>
      </c>
      <c r="S237" s="29" t="s">
        <v>537</v>
      </c>
    </row>
    <row r="238" s="4" customFormat="1" ht="90" customHeight="1" spans="1:19">
      <c r="A238" s="13">
        <v>308</v>
      </c>
      <c r="B238" s="50" t="s">
        <v>548</v>
      </c>
      <c r="C238" s="50" t="s">
        <v>47</v>
      </c>
      <c r="D238" s="50" t="s">
        <v>63</v>
      </c>
      <c r="E238" s="50"/>
      <c r="F238" s="50" t="s">
        <v>25</v>
      </c>
      <c r="G238" s="50" t="s">
        <v>30</v>
      </c>
      <c r="H238" s="50">
        <v>5</v>
      </c>
      <c r="I238" s="50" t="s">
        <v>545</v>
      </c>
      <c r="J238" s="50">
        <f>SUM(K238+L238+M238)</f>
        <v>1.8</v>
      </c>
      <c r="K238" s="50">
        <v>0.6</v>
      </c>
      <c r="L238" s="50">
        <v>0.6</v>
      </c>
      <c r="M238" s="50">
        <v>0.6</v>
      </c>
      <c r="N238" s="50" t="s">
        <v>283</v>
      </c>
      <c r="O238" s="50">
        <v>1</v>
      </c>
      <c r="P238" s="50">
        <v>5</v>
      </c>
      <c r="Q238" s="50" t="s">
        <v>546</v>
      </c>
      <c r="R238" s="50" t="s">
        <v>549</v>
      </c>
      <c r="S238" s="50" t="s">
        <v>537</v>
      </c>
    </row>
    <row r="239" s="72" customFormat="1" ht="24" spans="1:19">
      <c r="A239" s="13">
        <v>312</v>
      </c>
      <c r="B239" s="22" t="s">
        <v>550</v>
      </c>
      <c r="C239" s="22"/>
      <c r="D239" s="22"/>
      <c r="E239" s="22"/>
      <c r="F239" s="22" t="s">
        <v>25</v>
      </c>
      <c r="G239" s="22" t="s">
        <v>25</v>
      </c>
      <c r="H239" s="22" t="s">
        <v>25</v>
      </c>
      <c r="I239" s="39"/>
      <c r="J239" s="22">
        <f>SUM(J240,J241,J246,J247,J248,J249)</f>
        <v>44.25</v>
      </c>
      <c r="K239" s="22">
        <f>SUM(K240,K241,K246,K247,K248,K249)</f>
        <v>15</v>
      </c>
      <c r="L239" s="22">
        <f>SUM(L240,L241,L246,L247,L248,L249)</f>
        <v>15</v>
      </c>
      <c r="M239" s="22">
        <f>SUM(M240,M241,M246,M247,M248,M249)</f>
        <v>14.25</v>
      </c>
      <c r="N239" s="22" t="s">
        <v>283</v>
      </c>
      <c r="O239" s="22">
        <f>O240+O241+O246+O247+O248+O249</f>
        <v>0</v>
      </c>
      <c r="P239" s="22">
        <f>P240+P241+P246+P247+P248+P249</f>
        <v>1475</v>
      </c>
      <c r="Q239" s="39"/>
      <c r="R239" s="39"/>
      <c r="S239" s="22"/>
    </row>
    <row r="240" s="72" customFormat="1" ht="24" spans="1:19">
      <c r="A240" s="13">
        <v>313</v>
      </c>
      <c r="B240" s="74" t="s">
        <v>551</v>
      </c>
      <c r="C240" s="75"/>
      <c r="D240" s="75"/>
      <c r="E240" s="75"/>
      <c r="F240" s="75" t="s">
        <v>29</v>
      </c>
      <c r="G240" s="75" t="s">
        <v>552</v>
      </c>
      <c r="H240" s="75">
        <v>0</v>
      </c>
      <c r="I240" s="75"/>
      <c r="J240" s="75">
        <v>0</v>
      </c>
      <c r="K240" s="75">
        <v>0</v>
      </c>
      <c r="L240" s="75">
        <v>0</v>
      </c>
      <c r="M240" s="75">
        <v>0</v>
      </c>
      <c r="N240" s="76"/>
      <c r="O240" s="75">
        <v>0</v>
      </c>
      <c r="P240" s="75">
        <v>0</v>
      </c>
      <c r="Q240" s="76"/>
      <c r="R240" s="76"/>
      <c r="S240" s="76"/>
    </row>
    <row r="241" s="72" customFormat="1" ht="36" spans="1:19">
      <c r="A241" s="13">
        <v>314</v>
      </c>
      <c r="B241" s="74" t="s">
        <v>553</v>
      </c>
      <c r="C241" s="75"/>
      <c r="D241" s="75"/>
      <c r="E241" s="75"/>
      <c r="F241" s="75" t="s">
        <v>25</v>
      </c>
      <c r="G241" s="75" t="s">
        <v>30</v>
      </c>
      <c r="H241" s="75">
        <f>SUM(H242:H245)</f>
        <v>1475</v>
      </c>
      <c r="I241" s="75" t="s">
        <v>554</v>
      </c>
      <c r="J241" s="75">
        <f t="shared" ref="I241:P241" si="26">SUM(J242:J245)</f>
        <v>44.25</v>
      </c>
      <c r="K241" s="75">
        <f t="shared" si="26"/>
        <v>15</v>
      </c>
      <c r="L241" s="75">
        <f t="shared" si="26"/>
        <v>15</v>
      </c>
      <c r="M241" s="75">
        <f t="shared" si="26"/>
        <v>14.25</v>
      </c>
      <c r="N241" s="75">
        <f t="shared" si="26"/>
        <v>0</v>
      </c>
      <c r="O241" s="75">
        <f t="shared" si="26"/>
        <v>0</v>
      </c>
      <c r="P241" s="75">
        <f t="shared" si="26"/>
        <v>1475</v>
      </c>
      <c r="Q241" s="75" t="s">
        <v>554</v>
      </c>
      <c r="R241" s="75" t="s">
        <v>555</v>
      </c>
      <c r="S241" s="76" t="s">
        <v>335</v>
      </c>
    </row>
    <row r="242" s="4" customFormat="1" ht="90" customHeight="1" spans="1:19">
      <c r="A242" s="13">
        <v>315</v>
      </c>
      <c r="B242" s="50"/>
      <c r="C242" s="50" t="s">
        <v>47</v>
      </c>
      <c r="D242" s="50" t="s">
        <v>63</v>
      </c>
      <c r="E242" s="50"/>
      <c r="F242" s="50" t="s">
        <v>25</v>
      </c>
      <c r="G242" s="50" t="s">
        <v>30</v>
      </c>
      <c r="H242" s="50">
        <v>300</v>
      </c>
      <c r="I242" s="50" t="s">
        <v>556</v>
      </c>
      <c r="J242" s="50">
        <v>9</v>
      </c>
      <c r="K242" s="50">
        <v>3</v>
      </c>
      <c r="L242" s="50">
        <v>3</v>
      </c>
      <c r="M242" s="50">
        <v>3</v>
      </c>
      <c r="N242" s="50" t="s">
        <v>283</v>
      </c>
      <c r="O242" s="50" t="s">
        <v>25</v>
      </c>
      <c r="P242" s="50">
        <v>300</v>
      </c>
      <c r="Q242" s="50" t="s">
        <v>557</v>
      </c>
      <c r="R242" s="50" t="s">
        <v>558</v>
      </c>
      <c r="S242" s="50" t="s">
        <v>335</v>
      </c>
    </row>
    <row r="243" s="4" customFormat="1" ht="90" customHeight="1" spans="1:19">
      <c r="A243" s="13">
        <v>316</v>
      </c>
      <c r="B243" s="50"/>
      <c r="C243" s="50" t="s">
        <v>47</v>
      </c>
      <c r="D243" s="50" t="s">
        <v>48</v>
      </c>
      <c r="E243" s="50"/>
      <c r="F243" s="50" t="s">
        <v>25</v>
      </c>
      <c r="G243" s="50" t="s">
        <v>30</v>
      </c>
      <c r="H243" s="50">
        <v>300</v>
      </c>
      <c r="I243" s="50" t="s">
        <v>559</v>
      </c>
      <c r="J243" s="50">
        <v>9</v>
      </c>
      <c r="K243" s="50">
        <v>3</v>
      </c>
      <c r="L243" s="50">
        <v>3</v>
      </c>
      <c r="M243" s="50">
        <v>3</v>
      </c>
      <c r="N243" s="50" t="s">
        <v>283</v>
      </c>
      <c r="O243" s="50" t="s">
        <v>25</v>
      </c>
      <c r="P243" s="50">
        <v>300</v>
      </c>
      <c r="Q243" s="50" t="s">
        <v>557</v>
      </c>
      <c r="R243" s="50" t="s">
        <v>558</v>
      </c>
      <c r="S243" s="50" t="s">
        <v>335</v>
      </c>
    </row>
    <row r="244" s="4" customFormat="1" ht="90" customHeight="1" spans="1:19">
      <c r="A244" s="13">
        <v>317</v>
      </c>
      <c r="B244" s="50"/>
      <c r="C244" s="50" t="s">
        <v>47</v>
      </c>
      <c r="D244" s="50" t="s">
        <v>52</v>
      </c>
      <c r="E244" s="50"/>
      <c r="F244" s="50" t="s">
        <v>25</v>
      </c>
      <c r="G244" s="50" t="s">
        <v>30</v>
      </c>
      <c r="H244" s="50">
        <v>425</v>
      </c>
      <c r="I244" s="50" t="s">
        <v>560</v>
      </c>
      <c r="J244" s="50">
        <v>12.75</v>
      </c>
      <c r="K244" s="50">
        <v>4.5</v>
      </c>
      <c r="L244" s="50">
        <v>4.5</v>
      </c>
      <c r="M244" s="50">
        <v>3.75</v>
      </c>
      <c r="N244" s="50" t="s">
        <v>283</v>
      </c>
      <c r="O244" s="50" t="s">
        <v>25</v>
      </c>
      <c r="P244" s="50">
        <v>425</v>
      </c>
      <c r="Q244" s="50" t="s">
        <v>557</v>
      </c>
      <c r="R244" s="50" t="s">
        <v>561</v>
      </c>
      <c r="S244" s="50" t="s">
        <v>335</v>
      </c>
    </row>
    <row r="245" s="4" customFormat="1" ht="90" customHeight="1" spans="1:19">
      <c r="A245" s="13">
        <v>318</v>
      </c>
      <c r="B245" s="50"/>
      <c r="C245" s="50" t="s">
        <v>47</v>
      </c>
      <c r="D245" s="50" t="s">
        <v>55</v>
      </c>
      <c r="E245" s="50"/>
      <c r="F245" s="50" t="s">
        <v>25</v>
      </c>
      <c r="G245" s="50" t="s">
        <v>30</v>
      </c>
      <c r="H245" s="50">
        <v>450</v>
      </c>
      <c r="I245" s="50" t="s">
        <v>562</v>
      </c>
      <c r="J245" s="50">
        <v>13.5</v>
      </c>
      <c r="K245" s="50">
        <v>4.5</v>
      </c>
      <c r="L245" s="50">
        <v>4.5</v>
      </c>
      <c r="M245" s="50">
        <v>4.5</v>
      </c>
      <c r="N245" s="50" t="s">
        <v>283</v>
      </c>
      <c r="O245" s="50" t="s">
        <v>25</v>
      </c>
      <c r="P245" s="50">
        <v>450</v>
      </c>
      <c r="Q245" s="50" t="s">
        <v>557</v>
      </c>
      <c r="R245" s="50" t="s">
        <v>563</v>
      </c>
      <c r="S245" s="50" t="s">
        <v>335</v>
      </c>
    </row>
    <row r="246" s="72" customFormat="1" ht="24" spans="1:19">
      <c r="A246" s="13">
        <v>319</v>
      </c>
      <c r="B246" s="74" t="s">
        <v>564</v>
      </c>
      <c r="C246" s="75"/>
      <c r="D246" s="75"/>
      <c r="E246" s="75"/>
      <c r="F246" s="75" t="s">
        <v>25</v>
      </c>
      <c r="G246" s="75" t="s">
        <v>25</v>
      </c>
      <c r="H246" s="75">
        <v>0</v>
      </c>
      <c r="I246" s="75"/>
      <c r="J246" s="75">
        <v>0</v>
      </c>
      <c r="K246" s="75">
        <v>0</v>
      </c>
      <c r="L246" s="75">
        <v>0</v>
      </c>
      <c r="M246" s="75">
        <v>0</v>
      </c>
      <c r="N246" s="76"/>
      <c r="O246" s="75">
        <v>0</v>
      </c>
      <c r="P246" s="75">
        <v>0</v>
      </c>
      <c r="Q246" s="76"/>
      <c r="R246" s="76"/>
      <c r="S246" s="76"/>
    </row>
    <row r="247" s="72" customFormat="1" ht="36" spans="1:19">
      <c r="A247" s="13">
        <v>320</v>
      </c>
      <c r="B247" s="74" t="s">
        <v>565</v>
      </c>
      <c r="C247" s="75"/>
      <c r="D247" s="75"/>
      <c r="E247" s="75"/>
      <c r="F247" s="75" t="s">
        <v>25</v>
      </c>
      <c r="G247" s="75" t="s">
        <v>25</v>
      </c>
      <c r="H247" s="75">
        <v>0</v>
      </c>
      <c r="I247" s="75"/>
      <c r="J247" s="75">
        <v>0</v>
      </c>
      <c r="K247" s="75">
        <v>0</v>
      </c>
      <c r="L247" s="75">
        <v>0</v>
      </c>
      <c r="M247" s="75">
        <v>0</v>
      </c>
      <c r="N247" s="76"/>
      <c r="O247" s="75">
        <v>0</v>
      </c>
      <c r="P247" s="75">
        <v>0</v>
      </c>
      <c r="Q247" s="76"/>
      <c r="R247" s="76"/>
      <c r="S247" s="76"/>
    </row>
    <row r="248" s="72" customFormat="1" ht="24" spans="1:19">
      <c r="A248" s="13">
        <v>321</v>
      </c>
      <c r="B248" s="74" t="s">
        <v>566</v>
      </c>
      <c r="C248" s="75"/>
      <c r="D248" s="75"/>
      <c r="E248" s="75"/>
      <c r="F248" s="75" t="s">
        <v>29</v>
      </c>
      <c r="G248" s="75" t="s">
        <v>552</v>
      </c>
      <c r="H248" s="75">
        <v>0</v>
      </c>
      <c r="I248" s="75"/>
      <c r="J248" s="75">
        <v>0</v>
      </c>
      <c r="K248" s="75">
        <v>0</v>
      </c>
      <c r="L248" s="75">
        <v>0</v>
      </c>
      <c r="M248" s="75">
        <v>0</v>
      </c>
      <c r="N248" s="76"/>
      <c r="O248" s="75">
        <v>0</v>
      </c>
      <c r="P248" s="75">
        <v>0</v>
      </c>
      <c r="Q248" s="76"/>
      <c r="R248" s="76"/>
      <c r="S248" s="76"/>
    </row>
    <row r="249" s="72" customFormat="1" ht="24" spans="1:19">
      <c r="A249" s="13">
        <v>322</v>
      </c>
      <c r="B249" s="74" t="s">
        <v>567</v>
      </c>
      <c r="C249" s="75"/>
      <c r="D249" s="75"/>
      <c r="E249" s="75"/>
      <c r="F249" s="75" t="s">
        <v>29</v>
      </c>
      <c r="G249" s="75" t="s">
        <v>552</v>
      </c>
      <c r="H249" s="75">
        <v>0</v>
      </c>
      <c r="I249" s="75"/>
      <c r="J249" s="75">
        <v>0</v>
      </c>
      <c r="K249" s="75">
        <v>0</v>
      </c>
      <c r="L249" s="75">
        <v>0</v>
      </c>
      <c r="M249" s="75">
        <v>0</v>
      </c>
      <c r="N249" s="76"/>
      <c r="O249" s="75">
        <v>0</v>
      </c>
      <c r="P249" s="75">
        <v>0</v>
      </c>
      <c r="Q249" s="76"/>
      <c r="R249" s="76"/>
      <c r="S249" s="76"/>
    </row>
    <row r="250" s="72" customFormat="1" ht="35" customHeight="1" spans="1:19">
      <c r="A250" s="13">
        <v>323</v>
      </c>
      <c r="B250" s="22" t="s">
        <v>568</v>
      </c>
      <c r="C250" s="22"/>
      <c r="D250" s="22"/>
      <c r="E250" s="22"/>
      <c r="F250" s="22" t="s">
        <v>25</v>
      </c>
      <c r="G250" s="22" t="s">
        <v>25</v>
      </c>
      <c r="H250" s="22" t="s">
        <v>25</v>
      </c>
      <c r="I250" s="39"/>
      <c r="J250" s="22">
        <f>SUM(J251,J267,J268,J270,J274,J275,J284,J285,J290)</f>
        <v>6575.260023</v>
      </c>
      <c r="K250" s="22">
        <f>SUM(K251,K267,K268,K270,K274,K275,K284,K285,K290)</f>
        <v>6193.560023</v>
      </c>
      <c r="L250" s="22">
        <f>SUM(L251,L267,L268,L270,L274,L275,L284,L285,L290)</f>
        <v>300</v>
      </c>
      <c r="M250" s="22">
        <f>SUM(M251,M267,M268,M270,M274,M275,M284,M285,M290)</f>
        <v>81.7</v>
      </c>
      <c r="N250" s="22" t="s">
        <v>283</v>
      </c>
      <c r="O250" s="22">
        <v>810</v>
      </c>
      <c r="P250" s="22">
        <v>2767</v>
      </c>
      <c r="Q250" s="39"/>
      <c r="R250" s="39"/>
      <c r="S250" s="22"/>
    </row>
    <row r="251" s="72" customFormat="1" ht="35" customHeight="1" spans="1:19">
      <c r="A251" s="13">
        <v>324</v>
      </c>
      <c r="B251" s="74" t="s">
        <v>569</v>
      </c>
      <c r="C251" s="75"/>
      <c r="D251" s="75"/>
      <c r="E251" s="75"/>
      <c r="F251" s="75" t="s">
        <v>136</v>
      </c>
      <c r="G251" s="75" t="s">
        <v>570</v>
      </c>
      <c r="H251" s="75">
        <f>SUM(H252:H266)</f>
        <v>46.973755</v>
      </c>
      <c r="I251" s="75"/>
      <c r="J251" s="75">
        <f>SUM(J252:J266)</f>
        <v>6056.690023</v>
      </c>
      <c r="K251" s="75">
        <f>SUM(K252:K266)</f>
        <v>5827.290023</v>
      </c>
      <c r="L251" s="75">
        <f>SUM(L252:L266)</f>
        <v>147.7</v>
      </c>
      <c r="M251" s="75">
        <f>SUM(M252:M266)</f>
        <v>81.7</v>
      </c>
      <c r="N251" s="75" t="s">
        <v>283</v>
      </c>
      <c r="O251" s="75">
        <v>810</v>
      </c>
      <c r="P251" s="75">
        <v>2767</v>
      </c>
      <c r="Q251" s="76"/>
      <c r="R251" s="76"/>
      <c r="S251" s="76"/>
    </row>
    <row r="252" s="4" customFormat="1" ht="90" customHeight="1" spans="1:19">
      <c r="A252" s="13">
        <v>325</v>
      </c>
      <c r="B252" s="50" t="s">
        <v>571</v>
      </c>
      <c r="C252" s="50" t="s">
        <v>47</v>
      </c>
      <c r="D252" s="50" t="s">
        <v>63</v>
      </c>
      <c r="E252" s="50" t="s">
        <v>572</v>
      </c>
      <c r="F252" s="50" t="s">
        <v>420</v>
      </c>
      <c r="G252" s="50" t="s">
        <v>570</v>
      </c>
      <c r="H252" s="50">
        <v>1.55</v>
      </c>
      <c r="I252" s="50" t="s">
        <v>573</v>
      </c>
      <c r="J252" s="50">
        <v>82.9</v>
      </c>
      <c r="K252" s="50">
        <v>82.9</v>
      </c>
      <c r="L252" s="50">
        <v>0</v>
      </c>
      <c r="M252" s="50">
        <v>0</v>
      </c>
      <c r="N252" s="50" t="s">
        <v>283</v>
      </c>
      <c r="O252" s="50">
        <v>1</v>
      </c>
      <c r="P252" s="50">
        <v>3</v>
      </c>
      <c r="Q252" s="50" t="s">
        <v>574</v>
      </c>
      <c r="R252" s="50" t="s">
        <v>575</v>
      </c>
      <c r="S252" s="50" t="s">
        <v>576</v>
      </c>
    </row>
    <row r="253" s="4" customFormat="1" ht="90" customHeight="1" spans="1:19">
      <c r="A253" s="13">
        <v>326</v>
      </c>
      <c r="B253" s="50" t="s">
        <v>577</v>
      </c>
      <c r="C253" s="50" t="s">
        <v>47</v>
      </c>
      <c r="D253" s="50" t="s">
        <v>63</v>
      </c>
      <c r="E253" s="50" t="s">
        <v>578</v>
      </c>
      <c r="F253" s="50" t="s">
        <v>420</v>
      </c>
      <c r="G253" s="50" t="s">
        <v>570</v>
      </c>
      <c r="H253" s="50">
        <v>4.21</v>
      </c>
      <c r="I253" s="50" t="s">
        <v>579</v>
      </c>
      <c r="J253" s="50">
        <v>156.9</v>
      </c>
      <c r="K253" s="50">
        <v>156.9</v>
      </c>
      <c r="L253" s="50">
        <v>0</v>
      </c>
      <c r="M253" s="50">
        <v>0</v>
      </c>
      <c r="N253" s="50" t="s">
        <v>283</v>
      </c>
      <c r="O253" s="50">
        <v>104</v>
      </c>
      <c r="P253" s="50">
        <v>306</v>
      </c>
      <c r="Q253" s="50" t="s">
        <v>574</v>
      </c>
      <c r="R253" s="50" t="s">
        <v>580</v>
      </c>
      <c r="S253" s="50" t="s">
        <v>576</v>
      </c>
    </row>
    <row r="254" s="4" customFormat="1" ht="90" customHeight="1" spans="1:19">
      <c r="A254" s="13">
        <v>327</v>
      </c>
      <c r="B254" s="50" t="s">
        <v>581</v>
      </c>
      <c r="C254" s="50" t="s">
        <v>47</v>
      </c>
      <c r="D254" s="50" t="s">
        <v>48</v>
      </c>
      <c r="E254" s="50" t="s">
        <v>582</v>
      </c>
      <c r="F254" s="50" t="s">
        <v>420</v>
      </c>
      <c r="G254" s="50" t="s">
        <v>570</v>
      </c>
      <c r="H254" s="50">
        <v>2.21</v>
      </c>
      <c r="I254" s="50" t="s">
        <v>583</v>
      </c>
      <c r="J254" s="50">
        <v>117.8</v>
      </c>
      <c r="K254" s="50">
        <v>117.8</v>
      </c>
      <c r="L254" s="50">
        <v>0</v>
      </c>
      <c r="M254" s="50">
        <v>0</v>
      </c>
      <c r="N254" s="50" t="s">
        <v>283</v>
      </c>
      <c r="O254" s="50">
        <v>120</v>
      </c>
      <c r="P254" s="50">
        <v>416</v>
      </c>
      <c r="Q254" s="50" t="s">
        <v>584</v>
      </c>
      <c r="R254" s="50" t="s">
        <v>585</v>
      </c>
      <c r="S254" s="50" t="s">
        <v>576</v>
      </c>
    </row>
    <row r="255" s="4" customFormat="1" ht="90" customHeight="1" spans="1:19">
      <c r="A255" s="13">
        <v>328</v>
      </c>
      <c r="B255" s="50" t="s">
        <v>586</v>
      </c>
      <c r="C255" s="50" t="s">
        <v>47</v>
      </c>
      <c r="D255" s="50" t="s">
        <v>52</v>
      </c>
      <c r="E255" s="50" t="s">
        <v>587</v>
      </c>
      <c r="F255" s="50" t="s">
        <v>420</v>
      </c>
      <c r="G255" s="50" t="s">
        <v>570</v>
      </c>
      <c r="H255" s="50">
        <v>0.195</v>
      </c>
      <c r="I255" s="50" t="s">
        <v>588</v>
      </c>
      <c r="J255" s="50">
        <v>6.8</v>
      </c>
      <c r="K255" s="50">
        <v>0</v>
      </c>
      <c r="L255" s="50">
        <v>0</v>
      </c>
      <c r="M255" s="50">
        <v>6.8</v>
      </c>
      <c r="N255" s="50" t="s">
        <v>283</v>
      </c>
      <c r="O255" s="50">
        <v>3</v>
      </c>
      <c r="P255" s="50">
        <v>8</v>
      </c>
      <c r="Q255" s="50" t="s">
        <v>589</v>
      </c>
      <c r="R255" s="50" t="s">
        <v>590</v>
      </c>
      <c r="S255" s="50" t="s">
        <v>576</v>
      </c>
    </row>
    <row r="256" s="4" customFormat="1" ht="90" customHeight="1" spans="1:19">
      <c r="A256" s="13">
        <v>329</v>
      </c>
      <c r="B256" s="50" t="s">
        <v>591</v>
      </c>
      <c r="C256" s="50" t="s">
        <v>47</v>
      </c>
      <c r="D256" s="50" t="s">
        <v>52</v>
      </c>
      <c r="E256" s="50" t="s">
        <v>592</v>
      </c>
      <c r="F256" s="50" t="s">
        <v>420</v>
      </c>
      <c r="G256" s="50" t="s">
        <v>570</v>
      </c>
      <c r="H256" s="50">
        <v>0.977</v>
      </c>
      <c r="I256" s="50" t="s">
        <v>593</v>
      </c>
      <c r="J256" s="50">
        <v>34.1</v>
      </c>
      <c r="K256" s="50">
        <v>0</v>
      </c>
      <c r="L256" s="50">
        <v>0</v>
      </c>
      <c r="M256" s="50">
        <v>34.1</v>
      </c>
      <c r="N256" s="50" t="s">
        <v>283</v>
      </c>
      <c r="O256" s="50">
        <v>21</v>
      </c>
      <c r="P256" s="50">
        <v>69</v>
      </c>
      <c r="Q256" s="50" t="s">
        <v>589</v>
      </c>
      <c r="R256" s="50" t="s">
        <v>594</v>
      </c>
      <c r="S256" s="50" t="s">
        <v>576</v>
      </c>
    </row>
    <row r="257" s="4" customFormat="1" ht="90" customHeight="1" spans="1:19">
      <c r="A257" s="13">
        <v>330</v>
      </c>
      <c r="B257" s="50" t="s">
        <v>595</v>
      </c>
      <c r="C257" s="50" t="s">
        <v>47</v>
      </c>
      <c r="D257" s="50" t="s">
        <v>52</v>
      </c>
      <c r="E257" s="50" t="s">
        <v>596</v>
      </c>
      <c r="F257" s="50" t="s">
        <v>420</v>
      </c>
      <c r="G257" s="50" t="s">
        <v>570</v>
      </c>
      <c r="H257" s="50">
        <v>1.166</v>
      </c>
      <c r="I257" s="50" t="s">
        <v>597</v>
      </c>
      <c r="J257" s="50">
        <v>40.8</v>
      </c>
      <c r="K257" s="50">
        <v>0</v>
      </c>
      <c r="L257" s="50">
        <v>0</v>
      </c>
      <c r="M257" s="50">
        <v>40.8</v>
      </c>
      <c r="N257" s="50" t="s">
        <v>283</v>
      </c>
      <c r="O257" s="50">
        <v>28</v>
      </c>
      <c r="P257" s="50">
        <v>92</v>
      </c>
      <c r="Q257" s="50" t="s">
        <v>589</v>
      </c>
      <c r="R257" s="50" t="s">
        <v>598</v>
      </c>
      <c r="S257" s="50" t="s">
        <v>576</v>
      </c>
    </row>
    <row r="258" s="64" customFormat="1" ht="90" customHeight="1" spans="1:19">
      <c r="A258" s="32">
        <v>331</v>
      </c>
      <c r="B258" s="67" t="s">
        <v>599</v>
      </c>
      <c r="C258" s="67" t="s">
        <v>47</v>
      </c>
      <c r="D258" s="67" t="s">
        <v>63</v>
      </c>
      <c r="E258" s="67" t="s">
        <v>600</v>
      </c>
      <c r="F258" s="67" t="s">
        <v>29</v>
      </c>
      <c r="G258" s="67" t="s">
        <v>570</v>
      </c>
      <c r="H258" s="67">
        <v>1.1</v>
      </c>
      <c r="I258" s="67" t="s">
        <v>601</v>
      </c>
      <c r="J258" s="67">
        <v>147.7</v>
      </c>
      <c r="K258" s="67">
        <v>0</v>
      </c>
      <c r="L258" s="67">
        <v>147.7</v>
      </c>
      <c r="M258" s="67">
        <v>0</v>
      </c>
      <c r="N258" s="67" t="s">
        <v>602</v>
      </c>
      <c r="O258" s="67">
        <v>6</v>
      </c>
      <c r="P258" s="67">
        <v>18</v>
      </c>
      <c r="Q258" s="67" t="s">
        <v>603</v>
      </c>
      <c r="R258" s="67" t="s">
        <v>604</v>
      </c>
      <c r="S258" s="67" t="s">
        <v>605</v>
      </c>
    </row>
    <row r="259" s="4" customFormat="1" ht="90" customHeight="1" spans="1:19">
      <c r="A259" s="13">
        <v>332</v>
      </c>
      <c r="B259" s="50" t="s">
        <v>606</v>
      </c>
      <c r="C259" s="50" t="s">
        <v>47</v>
      </c>
      <c r="D259" s="50" t="s">
        <v>48</v>
      </c>
      <c r="E259" s="50" t="s">
        <v>607</v>
      </c>
      <c r="F259" s="50" t="s">
        <v>29</v>
      </c>
      <c r="G259" s="50" t="s">
        <v>570</v>
      </c>
      <c r="H259" s="50">
        <v>0.33973</v>
      </c>
      <c r="I259" s="50" t="s">
        <v>608</v>
      </c>
      <c r="J259" s="50">
        <f t="shared" ref="J259:J266" si="27">K259+L259+M259</f>
        <v>79.979002</v>
      </c>
      <c r="K259" s="50">
        <v>79.979002</v>
      </c>
      <c r="L259" s="50">
        <v>0</v>
      </c>
      <c r="M259" s="50">
        <v>0</v>
      </c>
      <c r="N259" s="50" t="s">
        <v>283</v>
      </c>
      <c r="O259" s="50">
        <v>42</v>
      </c>
      <c r="P259" s="50">
        <v>185</v>
      </c>
      <c r="Q259" s="50" t="s">
        <v>584</v>
      </c>
      <c r="R259" s="50" t="s">
        <v>609</v>
      </c>
      <c r="S259" s="50" t="s">
        <v>576</v>
      </c>
    </row>
    <row r="260" s="4" customFormat="1" ht="90" customHeight="1" spans="1:19">
      <c r="A260" s="13">
        <v>333</v>
      </c>
      <c r="B260" s="50" t="s">
        <v>610</v>
      </c>
      <c r="C260" s="50" t="s">
        <v>47</v>
      </c>
      <c r="D260" s="50" t="s">
        <v>63</v>
      </c>
      <c r="E260" s="50" t="s">
        <v>611</v>
      </c>
      <c r="F260" s="50" t="s">
        <v>29</v>
      </c>
      <c r="G260" s="50" t="s">
        <v>570</v>
      </c>
      <c r="H260" s="50">
        <v>16.933336</v>
      </c>
      <c r="I260" s="50" t="s">
        <v>612</v>
      </c>
      <c r="J260" s="50">
        <f t="shared" si="27"/>
        <v>2782.804824</v>
      </c>
      <c r="K260" s="50">
        <v>2782.804824</v>
      </c>
      <c r="L260" s="50">
        <v>0</v>
      </c>
      <c r="M260" s="50">
        <v>0</v>
      </c>
      <c r="N260" s="50" t="s">
        <v>283</v>
      </c>
      <c r="O260" s="50">
        <v>228</v>
      </c>
      <c r="P260" s="50">
        <v>840</v>
      </c>
      <c r="Q260" s="50" t="s">
        <v>574</v>
      </c>
      <c r="R260" s="50" t="s">
        <v>613</v>
      </c>
      <c r="S260" s="50" t="s">
        <v>576</v>
      </c>
    </row>
    <row r="261" s="4" customFormat="1" ht="90" customHeight="1" spans="1:19">
      <c r="A261" s="13">
        <v>334</v>
      </c>
      <c r="B261" s="50" t="s">
        <v>614</v>
      </c>
      <c r="C261" s="50" t="s">
        <v>47</v>
      </c>
      <c r="D261" s="50" t="s">
        <v>63</v>
      </c>
      <c r="E261" s="50" t="s">
        <v>615</v>
      </c>
      <c r="F261" s="50" t="s">
        <v>29</v>
      </c>
      <c r="G261" s="50" t="s">
        <v>570</v>
      </c>
      <c r="H261" s="50">
        <v>4.069413</v>
      </c>
      <c r="I261" s="50" t="s">
        <v>616</v>
      </c>
      <c r="J261" s="50">
        <f t="shared" si="27"/>
        <v>495.264838</v>
      </c>
      <c r="K261" s="50">
        <v>495.264838</v>
      </c>
      <c r="L261" s="50">
        <v>0</v>
      </c>
      <c r="M261" s="50">
        <v>0</v>
      </c>
      <c r="N261" s="50" t="s">
        <v>283</v>
      </c>
      <c r="O261" s="50">
        <v>22</v>
      </c>
      <c r="P261" s="50">
        <v>100</v>
      </c>
      <c r="Q261" s="50" t="s">
        <v>574</v>
      </c>
      <c r="R261" s="50" t="s">
        <v>617</v>
      </c>
      <c r="S261" s="50" t="s">
        <v>576</v>
      </c>
    </row>
    <row r="262" s="4" customFormat="1" ht="90" customHeight="1" spans="1:19">
      <c r="A262" s="13">
        <v>335</v>
      </c>
      <c r="B262" s="50" t="s">
        <v>618</v>
      </c>
      <c r="C262" s="50" t="s">
        <v>47</v>
      </c>
      <c r="D262" s="50" t="s">
        <v>52</v>
      </c>
      <c r="E262" s="50" t="s">
        <v>619</v>
      </c>
      <c r="F262" s="50" t="s">
        <v>29</v>
      </c>
      <c r="G262" s="50" t="s">
        <v>570</v>
      </c>
      <c r="H262" s="50">
        <v>2.07077</v>
      </c>
      <c r="I262" s="50" t="s">
        <v>620</v>
      </c>
      <c r="J262" s="50">
        <f t="shared" si="27"/>
        <v>193.512243</v>
      </c>
      <c r="K262" s="50">
        <v>193.512243</v>
      </c>
      <c r="L262" s="50">
        <v>0</v>
      </c>
      <c r="M262" s="50">
        <v>0</v>
      </c>
      <c r="N262" s="50" t="s">
        <v>283</v>
      </c>
      <c r="O262" s="50">
        <v>5</v>
      </c>
      <c r="P262" s="50">
        <v>6</v>
      </c>
      <c r="Q262" s="50" t="s">
        <v>589</v>
      </c>
      <c r="R262" s="50" t="s">
        <v>621</v>
      </c>
      <c r="S262" s="50" t="s">
        <v>576</v>
      </c>
    </row>
    <row r="263" s="4" customFormat="1" ht="90" customHeight="1" spans="1:19">
      <c r="A263" s="13">
        <v>336</v>
      </c>
      <c r="B263" s="50" t="s">
        <v>622</v>
      </c>
      <c r="C263" s="50" t="s">
        <v>47</v>
      </c>
      <c r="D263" s="50" t="s">
        <v>52</v>
      </c>
      <c r="E263" s="50" t="s">
        <v>623</v>
      </c>
      <c r="F263" s="50" t="s">
        <v>29</v>
      </c>
      <c r="G263" s="50" t="s">
        <v>570</v>
      </c>
      <c r="H263" s="50">
        <v>1.809703</v>
      </c>
      <c r="I263" s="50" t="s">
        <v>624</v>
      </c>
      <c r="J263" s="50">
        <f t="shared" si="27"/>
        <v>349.26361</v>
      </c>
      <c r="K263" s="50">
        <v>349.26361</v>
      </c>
      <c r="L263" s="50">
        <v>0</v>
      </c>
      <c r="M263" s="50">
        <v>0</v>
      </c>
      <c r="N263" s="50" t="s">
        <v>283</v>
      </c>
      <c r="O263" s="50">
        <v>28</v>
      </c>
      <c r="P263" s="50">
        <v>92</v>
      </c>
      <c r="Q263" s="50" t="s">
        <v>589</v>
      </c>
      <c r="R263" s="50" t="s">
        <v>598</v>
      </c>
      <c r="S263" s="50" t="s">
        <v>576</v>
      </c>
    </row>
    <row r="264" s="4" customFormat="1" ht="90" customHeight="1" spans="1:19">
      <c r="A264" s="13">
        <v>337</v>
      </c>
      <c r="B264" s="50" t="s">
        <v>625</v>
      </c>
      <c r="C264" s="50" t="s">
        <v>47</v>
      </c>
      <c r="D264" s="50" t="s">
        <v>63</v>
      </c>
      <c r="E264" s="50" t="s">
        <v>626</v>
      </c>
      <c r="F264" s="50" t="s">
        <v>29</v>
      </c>
      <c r="G264" s="50" t="s">
        <v>570</v>
      </c>
      <c r="H264" s="50">
        <v>8.00416</v>
      </c>
      <c r="I264" s="50" t="s">
        <v>627</v>
      </c>
      <c r="J264" s="50">
        <f t="shared" si="27"/>
        <v>1288.065506</v>
      </c>
      <c r="K264" s="50">
        <v>1288.065506</v>
      </c>
      <c r="L264" s="50">
        <v>0</v>
      </c>
      <c r="M264" s="50">
        <v>0</v>
      </c>
      <c r="N264" s="50" t="s">
        <v>283</v>
      </c>
      <c r="O264" s="50">
        <v>82</v>
      </c>
      <c r="P264" s="50">
        <v>283</v>
      </c>
      <c r="Q264" s="50" t="s">
        <v>574</v>
      </c>
      <c r="R264" s="50" t="s">
        <v>628</v>
      </c>
      <c r="S264" s="50" t="s">
        <v>576</v>
      </c>
    </row>
    <row r="265" s="4" customFormat="1" ht="90" customHeight="1" spans="1:19">
      <c r="A265" s="13">
        <v>338</v>
      </c>
      <c r="B265" s="50" t="s">
        <v>629</v>
      </c>
      <c r="C265" s="50" t="s">
        <v>47</v>
      </c>
      <c r="D265" s="50" t="s">
        <v>55</v>
      </c>
      <c r="E265" s="50" t="s">
        <v>630</v>
      </c>
      <c r="F265" s="50" t="s">
        <v>29</v>
      </c>
      <c r="G265" s="50" t="s">
        <v>570</v>
      </c>
      <c r="H265" s="50">
        <v>1.3151</v>
      </c>
      <c r="I265" s="50" t="s">
        <v>631</v>
      </c>
      <c r="J265" s="50">
        <f t="shared" si="27"/>
        <v>158.4</v>
      </c>
      <c r="K265" s="50">
        <v>158.4</v>
      </c>
      <c r="L265" s="50">
        <v>0</v>
      </c>
      <c r="M265" s="50">
        <v>0</v>
      </c>
      <c r="N265" s="50" t="s">
        <v>283</v>
      </c>
      <c r="O265" s="50">
        <v>200</v>
      </c>
      <c r="P265" s="50">
        <v>687</v>
      </c>
      <c r="Q265" s="50" t="s">
        <v>632</v>
      </c>
      <c r="R265" s="50" t="s">
        <v>633</v>
      </c>
      <c r="S265" s="50" t="s">
        <v>576</v>
      </c>
    </row>
    <row r="266" s="4" customFormat="1" ht="90" customHeight="1" spans="1:19">
      <c r="A266" s="13">
        <v>339</v>
      </c>
      <c r="B266" s="50" t="s">
        <v>634</v>
      </c>
      <c r="C266" s="50" t="s">
        <v>47</v>
      </c>
      <c r="D266" s="50" t="s">
        <v>55</v>
      </c>
      <c r="E266" s="50" t="s">
        <v>635</v>
      </c>
      <c r="F266" s="50" t="s">
        <v>29</v>
      </c>
      <c r="G266" s="50" t="s">
        <v>570</v>
      </c>
      <c r="H266" s="50">
        <v>1.023543</v>
      </c>
      <c r="I266" s="50" t="s">
        <v>636</v>
      </c>
      <c r="J266" s="50">
        <f t="shared" si="27"/>
        <v>122.4</v>
      </c>
      <c r="K266" s="50">
        <v>122.4</v>
      </c>
      <c r="L266" s="50">
        <v>0</v>
      </c>
      <c r="M266" s="50">
        <v>0</v>
      </c>
      <c r="N266" s="50" t="s">
        <v>283</v>
      </c>
      <c r="O266" s="50">
        <v>200</v>
      </c>
      <c r="P266" s="50">
        <v>687</v>
      </c>
      <c r="Q266" s="50" t="s">
        <v>632</v>
      </c>
      <c r="R266" s="50" t="s">
        <v>633</v>
      </c>
      <c r="S266" s="50" t="s">
        <v>576</v>
      </c>
    </row>
    <row r="267" s="72" customFormat="1" ht="61" customHeight="1" spans="1:19">
      <c r="A267" s="13">
        <v>342</v>
      </c>
      <c r="B267" s="74" t="s">
        <v>637</v>
      </c>
      <c r="C267" s="75"/>
      <c r="D267" s="75"/>
      <c r="E267" s="75"/>
      <c r="F267" s="75"/>
      <c r="G267" s="75"/>
      <c r="H267" s="75">
        <v>0</v>
      </c>
      <c r="I267" s="75"/>
      <c r="J267" s="75">
        <v>0</v>
      </c>
      <c r="K267" s="75">
        <v>0</v>
      </c>
      <c r="L267" s="75">
        <v>0</v>
      </c>
      <c r="M267" s="75">
        <v>0</v>
      </c>
      <c r="N267" s="76"/>
      <c r="O267" s="75">
        <v>0</v>
      </c>
      <c r="P267" s="75">
        <v>0</v>
      </c>
      <c r="Q267" s="76"/>
      <c r="R267" s="76"/>
      <c r="S267" s="76"/>
    </row>
    <row r="268" s="72" customFormat="1" ht="47" customHeight="1" spans="1:19">
      <c r="A268" s="13">
        <v>343</v>
      </c>
      <c r="B268" s="74" t="s">
        <v>638</v>
      </c>
      <c r="C268" s="75"/>
      <c r="D268" s="75"/>
      <c r="E268" s="75"/>
      <c r="F268" s="75" t="s">
        <v>29</v>
      </c>
      <c r="G268" s="75" t="s">
        <v>293</v>
      </c>
      <c r="H268" s="75">
        <f>SUM(H269:H269)</f>
        <v>1</v>
      </c>
      <c r="I268" s="75"/>
      <c r="J268" s="75">
        <f>SUM(J269:J269)</f>
        <v>137.77</v>
      </c>
      <c r="K268" s="75">
        <f>SUM(K269:K269)</f>
        <v>137.77</v>
      </c>
      <c r="L268" s="75">
        <f>SUM(L269:L269)</f>
        <v>0</v>
      </c>
      <c r="M268" s="75">
        <f>SUM(M269:M269)</f>
        <v>0</v>
      </c>
      <c r="N268" s="75" t="s">
        <v>283</v>
      </c>
      <c r="O268" s="75">
        <f>SUM(O269:O269)</f>
        <v>165</v>
      </c>
      <c r="P268" s="75">
        <f>SUM(P269:P269)</f>
        <v>515</v>
      </c>
      <c r="Q268" s="76"/>
      <c r="R268" s="76"/>
      <c r="S268" s="76" t="s">
        <v>365</v>
      </c>
    </row>
    <row r="269" s="4" customFormat="1" ht="90" customHeight="1" spans="1:19">
      <c r="A269" s="13">
        <v>348</v>
      </c>
      <c r="B269" s="50" t="s">
        <v>639</v>
      </c>
      <c r="C269" s="50" t="s">
        <v>47</v>
      </c>
      <c r="D269" s="50" t="s">
        <v>52</v>
      </c>
      <c r="E269" s="50"/>
      <c r="F269" s="50" t="s">
        <v>29</v>
      </c>
      <c r="G269" s="50" t="s">
        <v>293</v>
      </c>
      <c r="H269" s="50">
        <v>1</v>
      </c>
      <c r="I269" s="50" t="s">
        <v>640</v>
      </c>
      <c r="J269" s="50">
        <v>137.77</v>
      </c>
      <c r="K269" s="50">
        <v>137.77</v>
      </c>
      <c r="L269" s="50">
        <v>0</v>
      </c>
      <c r="M269" s="50">
        <v>0</v>
      </c>
      <c r="N269" s="50" t="s">
        <v>283</v>
      </c>
      <c r="O269" s="50">
        <v>165</v>
      </c>
      <c r="P269" s="50">
        <v>515</v>
      </c>
      <c r="Q269" s="50" t="s">
        <v>641</v>
      </c>
      <c r="R269" s="50" t="s">
        <v>642</v>
      </c>
      <c r="S269" s="50" t="s">
        <v>365</v>
      </c>
    </row>
    <row r="270" s="72" customFormat="1" ht="43" customHeight="1" spans="1:19">
      <c r="A270" s="13">
        <v>351</v>
      </c>
      <c r="B270" s="74" t="s">
        <v>643</v>
      </c>
      <c r="C270" s="75"/>
      <c r="D270" s="75"/>
      <c r="E270" s="75"/>
      <c r="F270" s="75" t="s">
        <v>25</v>
      </c>
      <c r="G270" s="75" t="s">
        <v>25</v>
      </c>
      <c r="H270" s="75" t="s">
        <v>25</v>
      </c>
      <c r="I270" s="75"/>
      <c r="J270" s="75">
        <f>SUM(J271,J272)</f>
        <v>8.5</v>
      </c>
      <c r="K270" s="75">
        <f t="shared" ref="K270:P270" si="28">SUM(K271,K272)</f>
        <v>8.5</v>
      </c>
      <c r="L270" s="75">
        <f t="shared" si="28"/>
        <v>0</v>
      </c>
      <c r="M270" s="75">
        <f t="shared" si="28"/>
        <v>0</v>
      </c>
      <c r="N270" s="75" t="s">
        <v>283</v>
      </c>
      <c r="O270" s="75">
        <f t="shared" si="28"/>
        <v>810</v>
      </c>
      <c r="P270" s="75">
        <f t="shared" si="28"/>
        <v>2676</v>
      </c>
      <c r="Q270" s="76"/>
      <c r="R270" s="76"/>
      <c r="S270" s="76" t="s">
        <v>365</v>
      </c>
    </row>
    <row r="271" s="72" customFormat="1" ht="43" customHeight="1" spans="1:19">
      <c r="A271" s="13">
        <v>352</v>
      </c>
      <c r="B271" s="28" t="s">
        <v>644</v>
      </c>
      <c r="C271" s="28"/>
      <c r="D271" s="28"/>
      <c r="E271" s="28"/>
      <c r="F271" s="28" t="s">
        <v>645</v>
      </c>
      <c r="G271" s="28" t="s">
        <v>646</v>
      </c>
      <c r="H271" s="28">
        <v>0</v>
      </c>
      <c r="I271" s="41"/>
      <c r="J271" s="28">
        <v>0</v>
      </c>
      <c r="K271" s="28">
        <v>0</v>
      </c>
      <c r="L271" s="28">
        <v>0</v>
      </c>
      <c r="M271" s="28">
        <v>0</v>
      </c>
      <c r="N271" s="41" t="s">
        <v>283</v>
      </c>
      <c r="O271" s="28">
        <v>0</v>
      </c>
      <c r="P271" s="28">
        <v>0</v>
      </c>
      <c r="Q271" s="41"/>
      <c r="R271" s="41"/>
      <c r="S271" s="41" t="s">
        <v>365</v>
      </c>
    </row>
    <row r="272" s="72" customFormat="1" ht="37" customHeight="1" spans="1:19">
      <c r="A272" s="13">
        <v>353</v>
      </c>
      <c r="B272" s="28" t="s">
        <v>647</v>
      </c>
      <c r="C272" s="28"/>
      <c r="D272" s="28"/>
      <c r="E272" s="28"/>
      <c r="F272" s="28" t="s">
        <v>29</v>
      </c>
      <c r="G272" s="28" t="s">
        <v>293</v>
      </c>
      <c r="H272" s="28">
        <v>6</v>
      </c>
      <c r="I272" s="41"/>
      <c r="J272" s="28">
        <f>SUM(J273:J273)</f>
        <v>8.5</v>
      </c>
      <c r="K272" s="28">
        <f>SUM(K273:K273)</f>
        <v>8.5</v>
      </c>
      <c r="L272" s="28">
        <f>SUM(L273:L273)</f>
        <v>0</v>
      </c>
      <c r="M272" s="28">
        <f>SUM(M273:M273)</f>
        <v>0</v>
      </c>
      <c r="N272" s="41" t="s">
        <v>283</v>
      </c>
      <c r="O272" s="41">
        <v>810</v>
      </c>
      <c r="P272" s="41">
        <v>2676</v>
      </c>
      <c r="Q272" s="41"/>
      <c r="R272" s="41"/>
      <c r="S272" s="41" t="s">
        <v>365</v>
      </c>
    </row>
    <row r="273" s="4" customFormat="1" ht="96" customHeight="1" spans="1:19">
      <c r="A273" s="13">
        <v>354</v>
      </c>
      <c r="B273" s="50" t="s">
        <v>648</v>
      </c>
      <c r="C273" s="50" t="s">
        <v>47</v>
      </c>
      <c r="D273" s="50"/>
      <c r="E273" s="50"/>
      <c r="F273" s="50" t="s">
        <v>29</v>
      </c>
      <c r="G273" s="50" t="s">
        <v>293</v>
      </c>
      <c r="H273" s="50">
        <v>1</v>
      </c>
      <c r="I273" s="50" t="s">
        <v>649</v>
      </c>
      <c r="J273" s="50">
        <v>8.5</v>
      </c>
      <c r="K273" s="50">
        <v>8.5</v>
      </c>
      <c r="L273" s="50">
        <v>0</v>
      </c>
      <c r="M273" s="50">
        <v>0</v>
      </c>
      <c r="N273" s="50" t="s">
        <v>283</v>
      </c>
      <c r="O273" s="50">
        <v>810</v>
      </c>
      <c r="P273" s="50">
        <v>2676</v>
      </c>
      <c r="Q273" s="50" t="s">
        <v>650</v>
      </c>
      <c r="R273" s="50" t="s">
        <v>651</v>
      </c>
      <c r="S273" s="50" t="s">
        <v>365</v>
      </c>
    </row>
    <row r="274" s="72" customFormat="1" ht="36" spans="1:19">
      <c r="A274" s="13">
        <v>356</v>
      </c>
      <c r="B274" s="74" t="s">
        <v>652</v>
      </c>
      <c r="C274" s="75"/>
      <c r="D274" s="75"/>
      <c r="E274" s="75"/>
      <c r="F274" s="75" t="s">
        <v>25</v>
      </c>
      <c r="G274" s="75" t="s">
        <v>25</v>
      </c>
      <c r="H274" s="75" t="s">
        <v>25</v>
      </c>
      <c r="I274" s="75"/>
      <c r="J274" s="75">
        <v>0</v>
      </c>
      <c r="K274" s="75">
        <v>0</v>
      </c>
      <c r="L274" s="75">
        <v>0</v>
      </c>
      <c r="M274" s="75">
        <v>0</v>
      </c>
      <c r="N274" s="75" t="s">
        <v>283</v>
      </c>
      <c r="O274" s="75">
        <v>0</v>
      </c>
      <c r="P274" s="75">
        <v>0</v>
      </c>
      <c r="Q274" s="76"/>
      <c r="R274" s="76"/>
      <c r="S274" s="76"/>
    </row>
    <row r="275" s="72" customFormat="1" ht="36" spans="1:19">
      <c r="A275" s="13">
        <v>357</v>
      </c>
      <c r="B275" s="74" t="s">
        <v>653</v>
      </c>
      <c r="C275" s="75"/>
      <c r="D275" s="75"/>
      <c r="E275" s="75"/>
      <c r="F275" s="75" t="s">
        <v>25</v>
      </c>
      <c r="G275" s="75" t="s">
        <v>25</v>
      </c>
      <c r="H275" s="75" t="s">
        <v>25</v>
      </c>
      <c r="I275" s="75"/>
      <c r="J275" s="75">
        <v>0</v>
      </c>
      <c r="K275" s="75">
        <v>0</v>
      </c>
      <c r="L275" s="75">
        <v>0</v>
      </c>
      <c r="M275" s="75">
        <v>0</v>
      </c>
      <c r="N275" s="75" t="s">
        <v>283</v>
      </c>
      <c r="O275" s="75">
        <v>0</v>
      </c>
      <c r="P275" s="75">
        <v>0</v>
      </c>
      <c r="Q275" s="76"/>
      <c r="R275" s="76"/>
      <c r="S275" s="76"/>
    </row>
    <row r="276" s="72" customFormat="1" ht="24" spans="1:19">
      <c r="A276" s="13">
        <v>358</v>
      </c>
      <c r="B276" s="28" t="s">
        <v>654</v>
      </c>
      <c r="C276" s="28"/>
      <c r="D276" s="28"/>
      <c r="E276" s="28"/>
      <c r="F276" s="28"/>
      <c r="G276" s="28"/>
      <c r="H276" s="28"/>
      <c r="I276" s="41"/>
      <c r="J276" s="28">
        <v>0</v>
      </c>
      <c r="K276" s="28">
        <v>0</v>
      </c>
      <c r="L276" s="28">
        <v>0</v>
      </c>
      <c r="M276" s="28">
        <v>0</v>
      </c>
      <c r="N276" s="41"/>
      <c r="O276" s="28"/>
      <c r="P276" s="28"/>
      <c r="Q276" s="41"/>
      <c r="R276" s="41"/>
      <c r="S276" s="41"/>
    </row>
    <row r="277" s="72" customFormat="1" spans="1:19">
      <c r="A277" s="13">
        <v>359</v>
      </c>
      <c r="B277" s="28" t="s">
        <v>655</v>
      </c>
      <c r="C277" s="28"/>
      <c r="D277" s="28"/>
      <c r="E277" s="28"/>
      <c r="F277" s="28"/>
      <c r="G277" s="28"/>
      <c r="H277" s="28"/>
      <c r="I277" s="41"/>
      <c r="J277" s="28">
        <v>0</v>
      </c>
      <c r="K277" s="28">
        <v>0</v>
      </c>
      <c r="L277" s="28">
        <v>0</v>
      </c>
      <c r="M277" s="28">
        <v>0</v>
      </c>
      <c r="N277" s="41"/>
      <c r="O277" s="28"/>
      <c r="P277" s="28"/>
      <c r="Q277" s="41"/>
      <c r="R277" s="41"/>
      <c r="S277" s="41"/>
    </row>
    <row r="278" s="72" customFormat="1" spans="1:19">
      <c r="A278" s="13">
        <v>360</v>
      </c>
      <c r="B278" s="28" t="s">
        <v>656</v>
      </c>
      <c r="C278" s="28"/>
      <c r="D278" s="28"/>
      <c r="E278" s="28"/>
      <c r="F278" s="28"/>
      <c r="G278" s="28"/>
      <c r="H278" s="28"/>
      <c r="I278" s="41"/>
      <c r="J278" s="28">
        <v>0</v>
      </c>
      <c r="K278" s="28">
        <v>0</v>
      </c>
      <c r="L278" s="28">
        <v>0</v>
      </c>
      <c r="M278" s="28">
        <v>0</v>
      </c>
      <c r="N278" s="41"/>
      <c r="O278" s="28"/>
      <c r="P278" s="28"/>
      <c r="Q278" s="41"/>
      <c r="R278" s="41"/>
      <c r="S278" s="41"/>
    </row>
    <row r="279" s="72" customFormat="1" spans="1:19">
      <c r="A279" s="13">
        <v>361</v>
      </c>
      <c r="B279" s="28" t="s">
        <v>657</v>
      </c>
      <c r="C279" s="28"/>
      <c r="D279" s="28"/>
      <c r="E279" s="28"/>
      <c r="F279" s="28"/>
      <c r="G279" s="28"/>
      <c r="H279" s="28"/>
      <c r="I279" s="41"/>
      <c r="J279" s="28">
        <v>0</v>
      </c>
      <c r="K279" s="28">
        <v>0</v>
      </c>
      <c r="L279" s="28">
        <v>0</v>
      </c>
      <c r="M279" s="28">
        <v>0</v>
      </c>
      <c r="N279" s="41"/>
      <c r="O279" s="28"/>
      <c r="P279" s="28"/>
      <c r="Q279" s="41"/>
      <c r="R279" s="41"/>
      <c r="S279" s="41"/>
    </row>
    <row r="280" s="72" customFormat="1" ht="24" spans="1:19">
      <c r="A280" s="13">
        <v>362</v>
      </c>
      <c r="B280" s="28" t="s">
        <v>658</v>
      </c>
      <c r="C280" s="28"/>
      <c r="D280" s="28"/>
      <c r="E280" s="28"/>
      <c r="F280" s="28"/>
      <c r="G280" s="28"/>
      <c r="H280" s="28"/>
      <c r="I280" s="28"/>
      <c r="J280" s="28">
        <v>0</v>
      </c>
      <c r="K280" s="28">
        <v>0</v>
      </c>
      <c r="L280" s="28">
        <v>0</v>
      </c>
      <c r="M280" s="28">
        <v>0</v>
      </c>
      <c r="N280" s="41"/>
      <c r="O280" s="28"/>
      <c r="P280" s="28"/>
      <c r="Q280" s="41"/>
      <c r="R280" s="41"/>
      <c r="S280" s="41"/>
    </row>
    <row r="281" s="72" customFormat="1" ht="24" spans="1:19">
      <c r="A281" s="13">
        <v>363</v>
      </c>
      <c r="B281" s="28" t="s">
        <v>659</v>
      </c>
      <c r="C281" s="28"/>
      <c r="D281" s="28"/>
      <c r="E281" s="28"/>
      <c r="F281" s="28"/>
      <c r="G281" s="28"/>
      <c r="H281" s="28"/>
      <c r="I281" s="28"/>
      <c r="J281" s="28">
        <v>0</v>
      </c>
      <c r="K281" s="28">
        <v>0</v>
      </c>
      <c r="L281" s="28">
        <v>0</v>
      </c>
      <c r="M281" s="28">
        <v>0</v>
      </c>
      <c r="N281" s="41"/>
      <c r="O281" s="28"/>
      <c r="P281" s="28"/>
      <c r="Q281" s="41"/>
      <c r="R281" s="41"/>
      <c r="S281" s="41"/>
    </row>
    <row r="282" s="72" customFormat="1" ht="24" spans="1:19">
      <c r="A282" s="13">
        <v>364</v>
      </c>
      <c r="B282" s="28" t="s">
        <v>660</v>
      </c>
      <c r="C282" s="28"/>
      <c r="D282" s="28"/>
      <c r="E282" s="28"/>
      <c r="F282" s="28"/>
      <c r="G282" s="28"/>
      <c r="H282" s="28"/>
      <c r="I282" s="28"/>
      <c r="J282" s="28">
        <v>0</v>
      </c>
      <c r="K282" s="28">
        <v>0</v>
      </c>
      <c r="L282" s="28">
        <v>0</v>
      </c>
      <c r="M282" s="28">
        <v>0</v>
      </c>
      <c r="N282" s="41"/>
      <c r="O282" s="28"/>
      <c r="P282" s="28"/>
      <c r="Q282" s="41"/>
      <c r="R282" s="41"/>
      <c r="S282" s="41"/>
    </row>
    <row r="283" s="72" customFormat="1" spans="1:19">
      <c r="A283" s="13">
        <v>365</v>
      </c>
      <c r="B283" s="28" t="s">
        <v>661</v>
      </c>
      <c r="C283" s="28"/>
      <c r="D283" s="28"/>
      <c r="E283" s="28"/>
      <c r="F283" s="28"/>
      <c r="G283" s="28"/>
      <c r="H283" s="28"/>
      <c r="I283" s="28"/>
      <c r="J283" s="28">
        <v>0</v>
      </c>
      <c r="K283" s="28">
        <v>0</v>
      </c>
      <c r="L283" s="28">
        <v>0</v>
      </c>
      <c r="M283" s="28">
        <v>0</v>
      </c>
      <c r="N283" s="41"/>
      <c r="O283" s="28"/>
      <c r="P283" s="28"/>
      <c r="Q283" s="41"/>
      <c r="R283" s="41"/>
      <c r="S283" s="41"/>
    </row>
    <row r="284" s="72" customFormat="1" ht="24" spans="1:19">
      <c r="A284" s="13">
        <v>366</v>
      </c>
      <c r="B284" s="74" t="s">
        <v>662</v>
      </c>
      <c r="C284" s="75"/>
      <c r="D284" s="75"/>
      <c r="E284" s="75"/>
      <c r="F284" s="75" t="s">
        <v>25</v>
      </c>
      <c r="G284" s="75" t="s">
        <v>25</v>
      </c>
      <c r="H284" s="75" t="s">
        <v>25</v>
      </c>
      <c r="I284" s="75"/>
      <c r="J284" s="75">
        <v>0</v>
      </c>
      <c r="K284" s="75">
        <v>0</v>
      </c>
      <c r="L284" s="75">
        <v>0</v>
      </c>
      <c r="M284" s="75">
        <v>0</v>
      </c>
      <c r="N284" s="75" t="s">
        <v>283</v>
      </c>
      <c r="O284" s="75">
        <v>0</v>
      </c>
      <c r="P284" s="75">
        <v>0</v>
      </c>
      <c r="Q284" s="76"/>
      <c r="R284" s="76"/>
      <c r="S284" s="76"/>
    </row>
    <row r="285" s="72" customFormat="1" ht="36" spans="1:19">
      <c r="A285" s="13">
        <v>367</v>
      </c>
      <c r="B285" s="74" t="s">
        <v>663</v>
      </c>
      <c r="C285" s="75"/>
      <c r="D285" s="75"/>
      <c r="E285" s="75"/>
      <c r="F285" s="75"/>
      <c r="G285" s="75"/>
      <c r="H285" s="75"/>
      <c r="I285" s="75"/>
      <c r="J285" s="75">
        <f>SUM(J286:J287)</f>
        <v>15</v>
      </c>
      <c r="K285" s="75">
        <f t="shared" ref="K285:P285" si="29">SUM(K286:K287)</f>
        <v>15</v>
      </c>
      <c r="L285" s="75">
        <f t="shared" si="29"/>
        <v>0</v>
      </c>
      <c r="M285" s="75">
        <f t="shared" si="29"/>
        <v>0</v>
      </c>
      <c r="N285" s="75" t="s">
        <v>283</v>
      </c>
      <c r="O285" s="75">
        <f t="shared" si="29"/>
        <v>321</v>
      </c>
      <c r="P285" s="75">
        <f t="shared" si="29"/>
        <v>983</v>
      </c>
      <c r="Q285" s="76"/>
      <c r="R285" s="76"/>
      <c r="S285" s="76"/>
    </row>
    <row r="286" s="72" customFormat="1" ht="24" spans="1:19">
      <c r="A286" s="13">
        <v>368</v>
      </c>
      <c r="B286" s="28" t="s">
        <v>664</v>
      </c>
      <c r="C286" s="28" t="s">
        <v>25</v>
      </c>
      <c r="D286" s="28"/>
      <c r="E286" s="28"/>
      <c r="F286" s="28" t="s">
        <v>29</v>
      </c>
      <c r="G286" s="28" t="s">
        <v>293</v>
      </c>
      <c r="H286" s="28">
        <v>0</v>
      </c>
      <c r="I286" s="28"/>
      <c r="J286" s="28">
        <v>0</v>
      </c>
      <c r="K286" s="28">
        <v>0</v>
      </c>
      <c r="L286" s="28">
        <v>0</v>
      </c>
      <c r="M286" s="28">
        <v>0</v>
      </c>
      <c r="N286" s="28" t="s">
        <v>283</v>
      </c>
      <c r="O286" s="28">
        <v>0</v>
      </c>
      <c r="P286" s="28">
        <v>0</v>
      </c>
      <c r="Q286" s="28"/>
      <c r="R286" s="28"/>
      <c r="S286" s="28"/>
    </row>
    <row r="287" s="72" customFormat="1" ht="36" spans="1:19">
      <c r="A287" s="13">
        <v>369</v>
      </c>
      <c r="B287" s="28" t="s">
        <v>665</v>
      </c>
      <c r="C287" s="28" t="s">
        <v>25</v>
      </c>
      <c r="D287" s="28"/>
      <c r="E287" s="28"/>
      <c r="F287" s="28" t="s">
        <v>29</v>
      </c>
      <c r="G287" s="28" t="s">
        <v>293</v>
      </c>
      <c r="H287" s="28">
        <v>2</v>
      </c>
      <c r="I287" s="28" t="s">
        <v>666</v>
      </c>
      <c r="J287" s="28">
        <f>SUM(J288:J289)</f>
        <v>15</v>
      </c>
      <c r="K287" s="28">
        <f t="shared" ref="K287:P287" si="30">SUM(K288:K289)</f>
        <v>15</v>
      </c>
      <c r="L287" s="28">
        <f t="shared" si="30"/>
        <v>0</v>
      </c>
      <c r="M287" s="28">
        <f t="shared" si="30"/>
        <v>0</v>
      </c>
      <c r="N287" s="28" t="s">
        <v>283</v>
      </c>
      <c r="O287" s="28">
        <f t="shared" si="30"/>
        <v>321</v>
      </c>
      <c r="P287" s="28">
        <f t="shared" si="30"/>
        <v>983</v>
      </c>
      <c r="Q287" s="28" t="s">
        <v>667</v>
      </c>
      <c r="R287" s="28" t="s">
        <v>668</v>
      </c>
      <c r="S287" s="28" t="s">
        <v>669</v>
      </c>
    </row>
    <row r="288" s="4" customFormat="1" ht="90" customHeight="1" spans="1:19">
      <c r="A288" s="13">
        <v>370</v>
      </c>
      <c r="B288" s="50" t="s">
        <v>666</v>
      </c>
      <c r="C288" s="50" t="s">
        <v>47</v>
      </c>
      <c r="D288" s="50" t="s">
        <v>63</v>
      </c>
      <c r="E288" s="50"/>
      <c r="F288" s="50" t="s">
        <v>29</v>
      </c>
      <c r="G288" s="50" t="s">
        <v>293</v>
      </c>
      <c r="H288" s="50">
        <v>1</v>
      </c>
      <c r="I288" s="50" t="s">
        <v>670</v>
      </c>
      <c r="J288" s="50">
        <v>10</v>
      </c>
      <c r="K288" s="50">
        <v>10</v>
      </c>
      <c r="L288" s="50">
        <v>0</v>
      </c>
      <c r="M288" s="50">
        <v>0</v>
      </c>
      <c r="N288" s="50" t="s">
        <v>283</v>
      </c>
      <c r="O288" s="50">
        <v>156</v>
      </c>
      <c r="P288" s="50">
        <v>468</v>
      </c>
      <c r="Q288" s="50" t="s">
        <v>667</v>
      </c>
      <c r="R288" s="50" t="s">
        <v>671</v>
      </c>
      <c r="S288" s="50" t="s">
        <v>669</v>
      </c>
    </row>
    <row r="289" s="4" customFormat="1" ht="90" customHeight="1" spans="1:19">
      <c r="A289" s="13">
        <v>371</v>
      </c>
      <c r="B289" s="50" t="s">
        <v>666</v>
      </c>
      <c r="C289" s="50" t="s">
        <v>47</v>
      </c>
      <c r="D289" s="50" t="s">
        <v>52</v>
      </c>
      <c r="E289" s="50"/>
      <c r="F289" s="50" t="s">
        <v>29</v>
      </c>
      <c r="G289" s="50" t="s">
        <v>293</v>
      </c>
      <c r="H289" s="50">
        <v>1</v>
      </c>
      <c r="I289" s="50" t="s">
        <v>672</v>
      </c>
      <c r="J289" s="50">
        <v>5</v>
      </c>
      <c r="K289" s="50">
        <v>5</v>
      </c>
      <c r="L289" s="50">
        <v>0</v>
      </c>
      <c r="M289" s="50">
        <v>0</v>
      </c>
      <c r="N289" s="50" t="s">
        <v>283</v>
      </c>
      <c r="O289" s="50">
        <v>165</v>
      </c>
      <c r="P289" s="50">
        <v>515</v>
      </c>
      <c r="Q289" s="50" t="s">
        <v>673</v>
      </c>
      <c r="R289" s="50" t="s">
        <v>674</v>
      </c>
      <c r="S289" s="50" t="s">
        <v>669</v>
      </c>
    </row>
    <row r="290" s="72" customFormat="1" ht="36" spans="1:19">
      <c r="A290" s="13">
        <v>372</v>
      </c>
      <c r="B290" s="74" t="s">
        <v>675</v>
      </c>
      <c r="C290" s="75"/>
      <c r="D290" s="75"/>
      <c r="E290" s="75"/>
      <c r="F290" s="75" t="s">
        <v>25</v>
      </c>
      <c r="G290" s="75" t="s">
        <v>25</v>
      </c>
      <c r="H290" s="75" t="s">
        <v>25</v>
      </c>
      <c r="I290" s="74"/>
      <c r="J290" s="74">
        <f>SUM(J291,J297,J303,J304,J305,J306,J307,J308,J309)</f>
        <v>357.3</v>
      </c>
      <c r="K290" s="74">
        <f>SUM(K291,K297,K303,K304,K305,K306,K307,K308,K309)</f>
        <v>205</v>
      </c>
      <c r="L290" s="74">
        <f>SUM(L291,L297,L303,L304,L305,L306,L307,L308,L309)</f>
        <v>152.3</v>
      </c>
      <c r="M290" s="74">
        <f>SUM(M291,M297,M303,M304,M305,M306,M307,M308,M309)</f>
        <v>0</v>
      </c>
      <c r="N290" s="74" t="s">
        <v>602</v>
      </c>
      <c r="O290" s="74">
        <f>O291+O297+O303</f>
        <v>311</v>
      </c>
      <c r="P290" s="74">
        <f>P291+P297+P303</f>
        <v>1029</v>
      </c>
      <c r="Q290" s="74"/>
      <c r="R290" s="74"/>
      <c r="S290" s="74" t="s">
        <v>605</v>
      </c>
    </row>
    <row r="291" s="4" customFormat="1" ht="90" customHeight="1" spans="1:19">
      <c r="A291" s="13">
        <v>373</v>
      </c>
      <c r="B291" s="82" t="s">
        <v>676</v>
      </c>
      <c r="C291" s="82" t="s">
        <v>47</v>
      </c>
      <c r="D291" s="82" t="s">
        <v>52</v>
      </c>
      <c r="E291" s="82" t="s">
        <v>592</v>
      </c>
      <c r="F291" s="82" t="s">
        <v>29</v>
      </c>
      <c r="G291" s="82" t="s">
        <v>258</v>
      </c>
      <c r="H291" s="82">
        <v>1</v>
      </c>
      <c r="I291" s="82" t="s">
        <v>677</v>
      </c>
      <c r="J291" s="82">
        <f>SUM(J292:J296)</f>
        <v>100</v>
      </c>
      <c r="K291" s="82">
        <f>SUM(K292:K296)</f>
        <v>100</v>
      </c>
      <c r="L291" s="82">
        <f>SUM(L292:L296)</f>
        <v>0</v>
      </c>
      <c r="M291" s="82">
        <f>SUM(M292:M296)</f>
        <v>0</v>
      </c>
      <c r="N291" s="82" t="s">
        <v>602</v>
      </c>
      <c r="O291" s="82">
        <v>21</v>
      </c>
      <c r="P291" s="82">
        <v>69</v>
      </c>
      <c r="Q291" s="82" t="s">
        <v>678</v>
      </c>
      <c r="R291" s="82" t="s">
        <v>679</v>
      </c>
      <c r="S291" s="82" t="s">
        <v>605</v>
      </c>
    </row>
    <row r="292" s="4" customFormat="1" ht="90" customHeight="1" spans="1:19">
      <c r="A292" s="13">
        <v>374</v>
      </c>
      <c r="B292" s="50" t="s">
        <v>680</v>
      </c>
      <c r="C292" s="50" t="s">
        <v>47</v>
      </c>
      <c r="D292" s="50" t="s">
        <v>52</v>
      </c>
      <c r="E292" s="50" t="s">
        <v>592</v>
      </c>
      <c r="F292" s="50" t="s">
        <v>29</v>
      </c>
      <c r="G292" s="50" t="s">
        <v>681</v>
      </c>
      <c r="H292" s="50">
        <v>1340</v>
      </c>
      <c r="I292" s="50" t="s">
        <v>682</v>
      </c>
      <c r="J292" s="50">
        <v>40</v>
      </c>
      <c r="K292" s="50">
        <v>40</v>
      </c>
      <c r="L292" s="50">
        <v>0</v>
      </c>
      <c r="M292" s="50">
        <v>0</v>
      </c>
      <c r="N292" s="50" t="s">
        <v>602</v>
      </c>
      <c r="O292" s="50">
        <v>21</v>
      </c>
      <c r="P292" s="50">
        <v>69</v>
      </c>
      <c r="Q292" s="50" t="s">
        <v>683</v>
      </c>
      <c r="R292" s="50" t="s">
        <v>679</v>
      </c>
      <c r="S292" s="50" t="s">
        <v>605</v>
      </c>
    </row>
    <row r="293" s="4" customFormat="1" ht="90" customHeight="1" spans="1:19">
      <c r="A293" s="13">
        <v>375</v>
      </c>
      <c r="B293" s="50" t="s">
        <v>684</v>
      </c>
      <c r="C293" s="50" t="s">
        <v>47</v>
      </c>
      <c r="D293" s="50" t="s">
        <v>52</v>
      </c>
      <c r="E293" s="50" t="s">
        <v>592</v>
      </c>
      <c r="F293" s="50" t="s">
        <v>29</v>
      </c>
      <c r="G293" s="50" t="s">
        <v>685</v>
      </c>
      <c r="H293" s="50">
        <v>60</v>
      </c>
      <c r="I293" s="50" t="s">
        <v>686</v>
      </c>
      <c r="J293" s="50">
        <v>28</v>
      </c>
      <c r="K293" s="50">
        <v>28</v>
      </c>
      <c r="L293" s="50">
        <v>0</v>
      </c>
      <c r="M293" s="50">
        <v>0</v>
      </c>
      <c r="N293" s="50" t="s">
        <v>602</v>
      </c>
      <c r="O293" s="50">
        <v>21</v>
      </c>
      <c r="P293" s="50">
        <v>69</v>
      </c>
      <c r="Q293" s="50" t="s">
        <v>687</v>
      </c>
      <c r="R293" s="50" t="s">
        <v>679</v>
      </c>
      <c r="S293" s="50" t="s">
        <v>605</v>
      </c>
    </row>
    <row r="294" s="4" customFormat="1" ht="90" customHeight="1" spans="1:19">
      <c r="A294" s="13">
        <v>376</v>
      </c>
      <c r="B294" s="50" t="s">
        <v>688</v>
      </c>
      <c r="C294" s="50" t="s">
        <v>47</v>
      </c>
      <c r="D294" s="50" t="s">
        <v>52</v>
      </c>
      <c r="E294" s="50" t="s">
        <v>592</v>
      </c>
      <c r="F294" s="50" t="s">
        <v>29</v>
      </c>
      <c r="G294" s="50" t="s">
        <v>689</v>
      </c>
      <c r="H294" s="50">
        <v>1</v>
      </c>
      <c r="I294" s="50" t="s">
        <v>690</v>
      </c>
      <c r="J294" s="50">
        <v>10</v>
      </c>
      <c r="K294" s="50">
        <v>10</v>
      </c>
      <c r="L294" s="50">
        <v>0</v>
      </c>
      <c r="M294" s="50">
        <v>0</v>
      </c>
      <c r="N294" s="50" t="s">
        <v>602</v>
      </c>
      <c r="O294" s="50">
        <v>21</v>
      </c>
      <c r="P294" s="50">
        <v>69</v>
      </c>
      <c r="Q294" s="50" t="s">
        <v>691</v>
      </c>
      <c r="R294" s="50" t="s">
        <v>679</v>
      </c>
      <c r="S294" s="50" t="s">
        <v>605</v>
      </c>
    </row>
    <row r="295" s="4" customFormat="1" ht="90" customHeight="1" spans="1:19">
      <c r="A295" s="13">
        <v>377</v>
      </c>
      <c r="B295" s="50" t="s">
        <v>692</v>
      </c>
      <c r="C295" s="50" t="s">
        <v>47</v>
      </c>
      <c r="D295" s="50" t="s">
        <v>52</v>
      </c>
      <c r="E295" s="50" t="s">
        <v>592</v>
      </c>
      <c r="F295" s="50" t="s">
        <v>29</v>
      </c>
      <c r="G295" s="50" t="s">
        <v>258</v>
      </c>
      <c r="H295" s="50">
        <v>1</v>
      </c>
      <c r="I295" s="50" t="s">
        <v>693</v>
      </c>
      <c r="J295" s="50">
        <v>2</v>
      </c>
      <c r="K295" s="50">
        <v>2</v>
      </c>
      <c r="L295" s="50">
        <v>0</v>
      </c>
      <c r="M295" s="50">
        <v>0</v>
      </c>
      <c r="N295" s="50" t="s">
        <v>602</v>
      </c>
      <c r="O295" s="50">
        <v>21</v>
      </c>
      <c r="P295" s="50">
        <v>69</v>
      </c>
      <c r="Q295" s="50" t="s">
        <v>694</v>
      </c>
      <c r="R295" s="50" t="s">
        <v>679</v>
      </c>
      <c r="S295" s="50" t="s">
        <v>605</v>
      </c>
    </row>
    <row r="296" s="4" customFormat="1" ht="90" customHeight="1" spans="1:19">
      <c r="A296" s="13">
        <v>378</v>
      </c>
      <c r="B296" s="50" t="s">
        <v>695</v>
      </c>
      <c r="C296" s="50" t="s">
        <v>47</v>
      </c>
      <c r="D296" s="50" t="s">
        <v>52</v>
      </c>
      <c r="E296" s="50" t="s">
        <v>592</v>
      </c>
      <c r="F296" s="50" t="s">
        <v>29</v>
      </c>
      <c r="G296" s="50" t="s">
        <v>258</v>
      </c>
      <c r="H296" s="50">
        <v>1</v>
      </c>
      <c r="I296" s="50" t="s">
        <v>696</v>
      </c>
      <c r="J296" s="50">
        <v>20</v>
      </c>
      <c r="K296" s="50">
        <v>20</v>
      </c>
      <c r="L296" s="50">
        <v>0</v>
      </c>
      <c r="M296" s="50">
        <v>0</v>
      </c>
      <c r="N296" s="50" t="s">
        <v>602</v>
      </c>
      <c r="O296" s="50">
        <v>21</v>
      </c>
      <c r="P296" s="50">
        <v>69</v>
      </c>
      <c r="Q296" s="50" t="s">
        <v>697</v>
      </c>
      <c r="R296" s="50" t="s">
        <v>679</v>
      </c>
      <c r="S296" s="50" t="s">
        <v>605</v>
      </c>
    </row>
    <row r="297" s="4" customFormat="1" ht="90" customHeight="1" spans="1:19">
      <c r="A297" s="13">
        <v>379</v>
      </c>
      <c r="B297" s="82" t="s">
        <v>698</v>
      </c>
      <c r="C297" s="82" t="s">
        <v>47</v>
      </c>
      <c r="D297" s="82" t="s">
        <v>55</v>
      </c>
      <c r="E297" s="82" t="s">
        <v>699</v>
      </c>
      <c r="F297" s="82" t="s">
        <v>29</v>
      </c>
      <c r="G297" s="82" t="s">
        <v>258</v>
      </c>
      <c r="H297" s="82">
        <v>1</v>
      </c>
      <c r="I297" s="82" t="s">
        <v>700</v>
      </c>
      <c r="J297" s="82">
        <f>SUM(J298:J302)</f>
        <v>100</v>
      </c>
      <c r="K297" s="82">
        <f>SUM(K298:K302)</f>
        <v>100</v>
      </c>
      <c r="L297" s="82">
        <f>SUM(L298:L302)</f>
        <v>0</v>
      </c>
      <c r="M297" s="82">
        <f>SUM(M298:M302)</f>
        <v>0</v>
      </c>
      <c r="N297" s="82" t="s">
        <v>602</v>
      </c>
      <c r="O297" s="82">
        <v>200</v>
      </c>
      <c r="P297" s="82">
        <v>687</v>
      </c>
      <c r="Q297" s="82" t="s">
        <v>701</v>
      </c>
      <c r="R297" s="82" t="s">
        <v>702</v>
      </c>
      <c r="S297" s="82" t="s">
        <v>605</v>
      </c>
    </row>
    <row r="298" s="4" customFormat="1" ht="90" customHeight="1" spans="1:19">
      <c r="A298" s="13">
        <v>380</v>
      </c>
      <c r="B298" s="50" t="s">
        <v>703</v>
      </c>
      <c r="C298" s="50" t="s">
        <v>47</v>
      </c>
      <c r="D298" s="50" t="s">
        <v>55</v>
      </c>
      <c r="E298" s="50" t="s">
        <v>699</v>
      </c>
      <c r="F298" s="50" t="s">
        <v>29</v>
      </c>
      <c r="G298" s="50" t="s">
        <v>258</v>
      </c>
      <c r="H298" s="50">
        <v>1</v>
      </c>
      <c r="I298" s="50" t="s">
        <v>704</v>
      </c>
      <c r="J298" s="50">
        <v>10</v>
      </c>
      <c r="K298" s="50">
        <v>10</v>
      </c>
      <c r="L298" s="50">
        <v>0</v>
      </c>
      <c r="M298" s="50">
        <v>0</v>
      </c>
      <c r="N298" s="50" t="s">
        <v>602</v>
      </c>
      <c r="O298" s="50">
        <v>200</v>
      </c>
      <c r="P298" s="50">
        <v>687</v>
      </c>
      <c r="Q298" s="50" t="s">
        <v>701</v>
      </c>
      <c r="R298" s="50" t="s">
        <v>702</v>
      </c>
      <c r="S298" s="50" t="s">
        <v>605</v>
      </c>
    </row>
    <row r="299" s="4" customFormat="1" ht="90" customHeight="1" spans="1:19">
      <c r="A299" s="13">
        <v>381</v>
      </c>
      <c r="B299" s="50" t="s">
        <v>705</v>
      </c>
      <c r="C299" s="50" t="s">
        <v>47</v>
      </c>
      <c r="D299" s="50" t="s">
        <v>55</v>
      </c>
      <c r="E299" s="50" t="s">
        <v>699</v>
      </c>
      <c r="F299" s="50" t="s">
        <v>29</v>
      </c>
      <c r="G299" s="50" t="s">
        <v>34</v>
      </c>
      <c r="H299" s="50">
        <v>20</v>
      </c>
      <c r="I299" s="50" t="s">
        <v>706</v>
      </c>
      <c r="J299" s="50">
        <v>62</v>
      </c>
      <c r="K299" s="50">
        <v>62</v>
      </c>
      <c r="L299" s="50">
        <v>0</v>
      </c>
      <c r="M299" s="50">
        <v>0</v>
      </c>
      <c r="N299" s="50" t="s">
        <v>602</v>
      </c>
      <c r="O299" s="50">
        <v>200</v>
      </c>
      <c r="P299" s="50">
        <v>687</v>
      </c>
      <c r="Q299" s="50" t="s">
        <v>701</v>
      </c>
      <c r="R299" s="50" t="s">
        <v>702</v>
      </c>
      <c r="S299" s="50" t="s">
        <v>605</v>
      </c>
    </row>
    <row r="300" s="4" customFormat="1" ht="90" customHeight="1" spans="1:19">
      <c r="A300" s="13">
        <v>382</v>
      </c>
      <c r="B300" s="50" t="s">
        <v>707</v>
      </c>
      <c r="C300" s="50" t="s">
        <v>47</v>
      </c>
      <c r="D300" s="50" t="s">
        <v>55</v>
      </c>
      <c r="E300" s="50" t="s">
        <v>699</v>
      </c>
      <c r="F300" s="50" t="s">
        <v>29</v>
      </c>
      <c r="G300" s="50" t="s">
        <v>258</v>
      </c>
      <c r="H300" s="50">
        <v>1</v>
      </c>
      <c r="I300" s="50" t="s">
        <v>708</v>
      </c>
      <c r="J300" s="50">
        <v>6</v>
      </c>
      <c r="K300" s="50">
        <v>6</v>
      </c>
      <c r="L300" s="50">
        <v>0</v>
      </c>
      <c r="M300" s="50">
        <v>0</v>
      </c>
      <c r="N300" s="50" t="s">
        <v>602</v>
      </c>
      <c r="O300" s="50">
        <v>200</v>
      </c>
      <c r="P300" s="50">
        <v>687</v>
      </c>
      <c r="Q300" s="50" t="s">
        <v>701</v>
      </c>
      <c r="R300" s="50" t="s">
        <v>702</v>
      </c>
      <c r="S300" s="50" t="s">
        <v>605</v>
      </c>
    </row>
    <row r="301" s="4" customFormat="1" ht="90" customHeight="1" spans="1:19">
      <c r="A301" s="13">
        <v>383</v>
      </c>
      <c r="B301" s="50" t="s">
        <v>692</v>
      </c>
      <c r="C301" s="50" t="s">
        <v>47</v>
      </c>
      <c r="D301" s="50" t="s">
        <v>55</v>
      </c>
      <c r="E301" s="50" t="s">
        <v>699</v>
      </c>
      <c r="F301" s="50" t="s">
        <v>29</v>
      </c>
      <c r="G301" s="50" t="s">
        <v>258</v>
      </c>
      <c r="H301" s="50">
        <v>1</v>
      </c>
      <c r="I301" s="50" t="s">
        <v>693</v>
      </c>
      <c r="J301" s="50">
        <v>2</v>
      </c>
      <c r="K301" s="50">
        <v>2</v>
      </c>
      <c r="L301" s="50">
        <v>0</v>
      </c>
      <c r="M301" s="50">
        <v>0</v>
      </c>
      <c r="N301" s="50" t="s">
        <v>602</v>
      </c>
      <c r="O301" s="50">
        <v>200</v>
      </c>
      <c r="P301" s="50">
        <v>687</v>
      </c>
      <c r="Q301" s="50" t="s">
        <v>701</v>
      </c>
      <c r="R301" s="50" t="s">
        <v>702</v>
      </c>
      <c r="S301" s="50" t="s">
        <v>605</v>
      </c>
    </row>
    <row r="302" s="4" customFormat="1" ht="90" customHeight="1" spans="1:19">
      <c r="A302" s="13">
        <v>384</v>
      </c>
      <c r="B302" s="50" t="s">
        <v>695</v>
      </c>
      <c r="C302" s="50" t="s">
        <v>47</v>
      </c>
      <c r="D302" s="50" t="s">
        <v>55</v>
      </c>
      <c r="E302" s="50" t="s">
        <v>699</v>
      </c>
      <c r="F302" s="50" t="s">
        <v>29</v>
      </c>
      <c r="G302" s="50" t="s">
        <v>258</v>
      </c>
      <c r="H302" s="50">
        <v>1</v>
      </c>
      <c r="I302" s="50" t="s">
        <v>696</v>
      </c>
      <c r="J302" s="50">
        <v>20</v>
      </c>
      <c r="K302" s="50">
        <v>20</v>
      </c>
      <c r="L302" s="50">
        <v>0</v>
      </c>
      <c r="M302" s="50">
        <v>0</v>
      </c>
      <c r="N302" s="50" t="s">
        <v>602</v>
      </c>
      <c r="O302" s="50">
        <v>200</v>
      </c>
      <c r="P302" s="50">
        <v>687</v>
      </c>
      <c r="Q302" s="50" t="s">
        <v>701</v>
      </c>
      <c r="R302" s="50" t="s">
        <v>702</v>
      </c>
      <c r="S302" s="50" t="s">
        <v>605</v>
      </c>
    </row>
    <row r="303" s="4" customFormat="1" ht="90" customHeight="1" spans="1:19">
      <c r="A303" s="13">
        <v>385</v>
      </c>
      <c r="B303" s="82" t="s">
        <v>709</v>
      </c>
      <c r="C303" s="82" t="s">
        <v>47</v>
      </c>
      <c r="D303" s="82" t="s">
        <v>63</v>
      </c>
      <c r="E303" s="82" t="s">
        <v>578</v>
      </c>
      <c r="F303" s="82" t="s">
        <v>29</v>
      </c>
      <c r="G303" s="82" t="s">
        <v>258</v>
      </c>
      <c r="H303" s="82">
        <v>1</v>
      </c>
      <c r="I303" s="82" t="s">
        <v>710</v>
      </c>
      <c r="J303" s="82">
        <v>5</v>
      </c>
      <c r="K303" s="82">
        <v>5</v>
      </c>
      <c r="L303" s="82">
        <v>0</v>
      </c>
      <c r="M303" s="82">
        <v>0</v>
      </c>
      <c r="N303" s="82" t="s">
        <v>602</v>
      </c>
      <c r="O303" s="82">
        <v>90</v>
      </c>
      <c r="P303" s="82">
        <v>273</v>
      </c>
      <c r="Q303" s="82" t="s">
        <v>711</v>
      </c>
      <c r="R303" s="82" t="s">
        <v>712</v>
      </c>
      <c r="S303" s="82" t="s">
        <v>605</v>
      </c>
    </row>
    <row r="304" s="60" customFormat="1" ht="60" spans="1:20">
      <c r="A304" s="62">
        <v>1278</v>
      </c>
      <c r="B304" s="63" t="s">
        <v>713</v>
      </c>
      <c r="C304" s="63" t="s">
        <v>47</v>
      </c>
      <c r="D304" s="63" t="s">
        <v>48</v>
      </c>
      <c r="E304" s="63" t="s">
        <v>714</v>
      </c>
      <c r="F304" s="63" t="s">
        <v>29</v>
      </c>
      <c r="G304" s="63" t="s">
        <v>258</v>
      </c>
      <c r="H304" s="63">
        <v>1</v>
      </c>
      <c r="I304" s="63" t="s">
        <v>715</v>
      </c>
      <c r="J304" s="69">
        <v>15.8</v>
      </c>
      <c r="K304" s="69">
        <v>0</v>
      </c>
      <c r="L304" s="69">
        <v>15.8</v>
      </c>
      <c r="M304" s="69">
        <v>0</v>
      </c>
      <c r="N304" s="63" t="s">
        <v>602</v>
      </c>
      <c r="O304" s="63">
        <v>18</v>
      </c>
      <c r="P304" s="63">
        <v>72</v>
      </c>
      <c r="Q304" s="63" t="s">
        <v>603</v>
      </c>
      <c r="R304" s="63" t="s">
        <v>716</v>
      </c>
      <c r="S304" s="63" t="s">
        <v>605</v>
      </c>
      <c r="T304" s="64"/>
    </row>
    <row r="305" s="60" customFormat="1" ht="60" spans="1:20">
      <c r="A305" s="62">
        <v>1282</v>
      </c>
      <c r="B305" s="63" t="s">
        <v>717</v>
      </c>
      <c r="C305" s="63" t="s">
        <v>47</v>
      </c>
      <c r="D305" s="63" t="s">
        <v>48</v>
      </c>
      <c r="E305" s="63" t="s">
        <v>718</v>
      </c>
      <c r="F305" s="63" t="s">
        <v>29</v>
      </c>
      <c r="G305" s="63" t="s">
        <v>258</v>
      </c>
      <c r="H305" s="63">
        <v>1</v>
      </c>
      <c r="I305" s="83" t="s">
        <v>719</v>
      </c>
      <c r="J305" s="69">
        <v>38</v>
      </c>
      <c r="K305" s="69">
        <v>0</v>
      </c>
      <c r="L305" s="69">
        <v>38</v>
      </c>
      <c r="M305" s="71">
        <v>0</v>
      </c>
      <c r="N305" s="63" t="s">
        <v>602</v>
      </c>
      <c r="O305" s="63">
        <v>32</v>
      </c>
      <c r="P305" s="63">
        <v>107</v>
      </c>
      <c r="Q305" s="63" t="s">
        <v>603</v>
      </c>
      <c r="R305" s="63" t="s">
        <v>720</v>
      </c>
      <c r="S305" s="63" t="s">
        <v>605</v>
      </c>
      <c r="T305" s="64"/>
    </row>
    <row r="306" s="60" customFormat="1" ht="60" spans="1:20">
      <c r="A306" s="62">
        <v>1283</v>
      </c>
      <c r="B306" s="63" t="s">
        <v>721</v>
      </c>
      <c r="C306" s="63" t="s">
        <v>47</v>
      </c>
      <c r="D306" s="63" t="s">
        <v>48</v>
      </c>
      <c r="E306" s="63" t="s">
        <v>722</v>
      </c>
      <c r="F306" s="63" t="s">
        <v>29</v>
      </c>
      <c r="G306" s="63" t="s">
        <v>258</v>
      </c>
      <c r="H306" s="63">
        <v>1</v>
      </c>
      <c r="I306" s="83" t="s">
        <v>723</v>
      </c>
      <c r="J306" s="69">
        <v>68</v>
      </c>
      <c r="K306" s="70">
        <v>0</v>
      </c>
      <c r="L306" s="69">
        <v>68</v>
      </c>
      <c r="M306" s="70">
        <v>0</v>
      </c>
      <c r="N306" s="63" t="s">
        <v>602</v>
      </c>
      <c r="O306" s="63">
        <v>53</v>
      </c>
      <c r="P306" s="63">
        <v>193</v>
      </c>
      <c r="Q306" s="63" t="s">
        <v>603</v>
      </c>
      <c r="R306" s="63" t="s">
        <v>724</v>
      </c>
      <c r="S306" s="63" t="s">
        <v>605</v>
      </c>
      <c r="T306" s="64"/>
    </row>
    <row r="307" s="60" customFormat="1" ht="60" spans="1:20">
      <c r="A307" s="62">
        <v>1285</v>
      </c>
      <c r="B307" s="63" t="s">
        <v>725</v>
      </c>
      <c r="C307" s="63" t="s">
        <v>47</v>
      </c>
      <c r="D307" s="63" t="s">
        <v>63</v>
      </c>
      <c r="E307" s="63" t="s">
        <v>578</v>
      </c>
      <c r="F307" s="63" t="s">
        <v>29</v>
      </c>
      <c r="G307" s="63" t="s">
        <v>258</v>
      </c>
      <c r="H307" s="63">
        <v>1</v>
      </c>
      <c r="I307" s="68" t="s">
        <v>726</v>
      </c>
      <c r="J307" s="69">
        <v>22</v>
      </c>
      <c r="K307" s="70">
        <v>0</v>
      </c>
      <c r="L307" s="69">
        <v>22</v>
      </c>
      <c r="M307" s="70">
        <v>0</v>
      </c>
      <c r="N307" s="63" t="s">
        <v>602</v>
      </c>
      <c r="O307" s="63">
        <v>156</v>
      </c>
      <c r="P307" s="63">
        <v>468</v>
      </c>
      <c r="Q307" s="63" t="s">
        <v>50</v>
      </c>
      <c r="R307" s="63" t="s">
        <v>727</v>
      </c>
      <c r="S307" s="63" t="s">
        <v>605</v>
      </c>
      <c r="T307" s="64"/>
    </row>
    <row r="308" s="60" customFormat="1" ht="60" spans="1:20">
      <c r="A308" s="62">
        <v>1286</v>
      </c>
      <c r="B308" s="63" t="s">
        <v>728</v>
      </c>
      <c r="C308" s="63" t="s">
        <v>47</v>
      </c>
      <c r="D308" s="63" t="s">
        <v>63</v>
      </c>
      <c r="E308" s="63" t="s">
        <v>729</v>
      </c>
      <c r="F308" s="63" t="s">
        <v>29</v>
      </c>
      <c r="G308" s="63" t="s">
        <v>258</v>
      </c>
      <c r="H308" s="63">
        <v>1</v>
      </c>
      <c r="I308" s="68" t="s">
        <v>730</v>
      </c>
      <c r="J308" s="69">
        <v>7</v>
      </c>
      <c r="K308" s="69">
        <v>0</v>
      </c>
      <c r="L308" s="69">
        <v>7</v>
      </c>
      <c r="M308" s="71">
        <v>0</v>
      </c>
      <c r="N308" s="63" t="s">
        <v>602</v>
      </c>
      <c r="O308" s="63">
        <v>149</v>
      </c>
      <c r="P308" s="63">
        <v>447</v>
      </c>
      <c r="Q308" s="63" t="s">
        <v>603</v>
      </c>
      <c r="R308" s="63" t="s">
        <v>731</v>
      </c>
      <c r="S308" s="63" t="s">
        <v>605</v>
      </c>
      <c r="T308" s="64"/>
    </row>
    <row r="309" s="60" customFormat="1" ht="60" spans="1:20">
      <c r="A309" s="62">
        <v>1287</v>
      </c>
      <c r="B309" s="63" t="s">
        <v>732</v>
      </c>
      <c r="C309" s="63" t="s">
        <v>47</v>
      </c>
      <c r="D309" s="63" t="s">
        <v>48</v>
      </c>
      <c r="E309" s="63" t="s">
        <v>714</v>
      </c>
      <c r="F309" s="63" t="s">
        <v>29</v>
      </c>
      <c r="G309" s="63" t="s">
        <v>258</v>
      </c>
      <c r="H309" s="63">
        <v>1</v>
      </c>
      <c r="I309" s="84" t="s">
        <v>733</v>
      </c>
      <c r="J309" s="69">
        <v>1.5</v>
      </c>
      <c r="K309" s="70">
        <v>0</v>
      </c>
      <c r="L309" s="69">
        <v>1.5</v>
      </c>
      <c r="M309" s="70">
        <v>0</v>
      </c>
      <c r="N309" s="63" t="s">
        <v>602</v>
      </c>
      <c r="O309" s="63">
        <v>18</v>
      </c>
      <c r="P309" s="63">
        <v>72</v>
      </c>
      <c r="Q309" s="63" t="s">
        <v>603</v>
      </c>
      <c r="R309" s="63" t="s">
        <v>716</v>
      </c>
      <c r="S309" s="63" t="s">
        <v>605</v>
      </c>
      <c r="T309" s="64"/>
    </row>
    <row r="310" s="72" customFormat="1" ht="33" customHeight="1" spans="1:19">
      <c r="A310" s="13">
        <v>387</v>
      </c>
      <c r="B310" s="22" t="s">
        <v>734</v>
      </c>
      <c r="C310" s="22"/>
      <c r="D310" s="22"/>
      <c r="E310" s="22"/>
      <c r="F310" s="22" t="s">
        <v>25</v>
      </c>
      <c r="G310" s="22" t="s">
        <v>25</v>
      </c>
      <c r="H310" s="22" t="s">
        <v>25</v>
      </c>
      <c r="I310" s="22"/>
      <c r="J310" s="22">
        <f>SUM(J311,J312,J313,J314)</f>
        <v>5.4</v>
      </c>
      <c r="K310" s="22">
        <f t="shared" ref="K310:P310" si="31">SUM(K311,K312,K313,K314)</f>
        <v>1.8</v>
      </c>
      <c r="L310" s="22">
        <f t="shared" si="31"/>
        <v>1.8</v>
      </c>
      <c r="M310" s="22">
        <f t="shared" si="31"/>
        <v>1.8</v>
      </c>
      <c r="N310" s="22" t="str">
        <f>N311</f>
        <v>行业部门资金</v>
      </c>
      <c r="O310" s="22">
        <f t="shared" si="31"/>
        <v>3</v>
      </c>
      <c r="P310" s="22">
        <f t="shared" si="31"/>
        <v>3</v>
      </c>
      <c r="Q310" s="22"/>
      <c r="R310" s="22"/>
      <c r="S310" s="22" t="s">
        <v>735</v>
      </c>
    </row>
    <row r="311" s="72" customFormat="1" ht="48" spans="1:19">
      <c r="A311" s="13">
        <v>388</v>
      </c>
      <c r="B311" s="74" t="s">
        <v>736</v>
      </c>
      <c r="C311" s="75"/>
      <c r="D311" s="75"/>
      <c r="E311" s="75"/>
      <c r="F311" s="75" t="s">
        <v>29</v>
      </c>
      <c r="G311" s="75" t="s">
        <v>570</v>
      </c>
      <c r="H311" s="75">
        <v>0</v>
      </c>
      <c r="I311" s="74"/>
      <c r="J311" s="75">
        <v>0</v>
      </c>
      <c r="K311" s="75">
        <v>0</v>
      </c>
      <c r="L311" s="75">
        <v>0</v>
      </c>
      <c r="M311" s="75">
        <v>0</v>
      </c>
      <c r="N311" s="75" t="str">
        <f t="shared" ref="N311:N313" si="32">N312</f>
        <v>行业部门资金</v>
      </c>
      <c r="O311" s="75">
        <v>0</v>
      </c>
      <c r="P311" s="75">
        <v>0</v>
      </c>
      <c r="Q311" s="74"/>
      <c r="R311" s="74"/>
      <c r="S311" s="74" t="s">
        <v>735</v>
      </c>
    </row>
    <row r="312" s="72" customFormat="1" ht="48" spans="1:19">
      <c r="A312" s="13">
        <v>389</v>
      </c>
      <c r="B312" s="74" t="s">
        <v>737</v>
      </c>
      <c r="C312" s="75"/>
      <c r="D312" s="75"/>
      <c r="E312" s="75"/>
      <c r="F312" s="75" t="s">
        <v>29</v>
      </c>
      <c r="G312" s="75" t="s">
        <v>293</v>
      </c>
      <c r="H312" s="75">
        <v>0</v>
      </c>
      <c r="I312" s="74"/>
      <c r="J312" s="75">
        <v>0</v>
      </c>
      <c r="K312" s="75">
        <v>0</v>
      </c>
      <c r="L312" s="75">
        <v>0</v>
      </c>
      <c r="M312" s="75">
        <v>0</v>
      </c>
      <c r="N312" s="75" t="str">
        <f t="shared" si="32"/>
        <v>行业部门资金</v>
      </c>
      <c r="O312" s="75">
        <v>0</v>
      </c>
      <c r="P312" s="75">
        <v>0</v>
      </c>
      <c r="Q312" s="74"/>
      <c r="R312" s="74"/>
      <c r="S312" s="74" t="s">
        <v>735</v>
      </c>
    </row>
    <row r="313" s="72" customFormat="1" ht="48" spans="1:19">
      <c r="A313" s="13">
        <v>390</v>
      </c>
      <c r="B313" s="74" t="s">
        <v>738</v>
      </c>
      <c r="C313" s="75"/>
      <c r="D313" s="75"/>
      <c r="E313" s="75"/>
      <c r="F313" s="75" t="s">
        <v>29</v>
      </c>
      <c r="G313" s="75" t="s">
        <v>293</v>
      </c>
      <c r="H313" s="75">
        <v>0</v>
      </c>
      <c r="I313" s="74"/>
      <c r="J313" s="75">
        <v>0</v>
      </c>
      <c r="K313" s="75">
        <v>0</v>
      </c>
      <c r="L313" s="75">
        <v>0</v>
      </c>
      <c r="M313" s="75">
        <v>0</v>
      </c>
      <c r="N313" s="75" t="str">
        <f t="shared" si="32"/>
        <v>行业部门资金</v>
      </c>
      <c r="O313" s="75">
        <v>0</v>
      </c>
      <c r="P313" s="75">
        <v>0</v>
      </c>
      <c r="Q313" s="74"/>
      <c r="R313" s="74"/>
      <c r="S313" s="74" t="s">
        <v>735</v>
      </c>
    </row>
    <row r="314" s="72" customFormat="1" ht="48" spans="1:19">
      <c r="A314" s="13">
        <v>391</v>
      </c>
      <c r="B314" s="74" t="s">
        <v>739</v>
      </c>
      <c r="C314" s="75"/>
      <c r="D314" s="75"/>
      <c r="E314" s="75"/>
      <c r="F314" s="75" t="s">
        <v>29</v>
      </c>
      <c r="G314" s="75" t="s">
        <v>30</v>
      </c>
      <c r="H314" s="75">
        <f>H315</f>
        <v>3</v>
      </c>
      <c r="I314" s="75"/>
      <c r="J314" s="75">
        <f t="shared" ref="I314:P314" si="33">J315</f>
        <v>5.4</v>
      </c>
      <c r="K314" s="75">
        <f t="shared" si="33"/>
        <v>1.8</v>
      </c>
      <c r="L314" s="75">
        <f t="shared" si="33"/>
        <v>1.8</v>
      </c>
      <c r="M314" s="75">
        <f t="shared" si="33"/>
        <v>1.8</v>
      </c>
      <c r="N314" s="75" t="str">
        <f t="shared" si="33"/>
        <v>行业部门资金</v>
      </c>
      <c r="O314" s="75">
        <f t="shared" si="33"/>
        <v>3</v>
      </c>
      <c r="P314" s="75">
        <f t="shared" si="33"/>
        <v>3</v>
      </c>
      <c r="Q314" s="74"/>
      <c r="R314" s="74"/>
      <c r="S314" s="74" t="s">
        <v>735</v>
      </c>
    </row>
    <row r="315" s="72" customFormat="1" ht="36" spans="1:19">
      <c r="A315" s="13">
        <v>392</v>
      </c>
      <c r="B315" s="29" t="s">
        <v>740</v>
      </c>
      <c r="C315" s="29" t="s">
        <v>25</v>
      </c>
      <c r="D315" s="29"/>
      <c r="E315" s="29"/>
      <c r="F315" s="29" t="s">
        <v>25</v>
      </c>
      <c r="G315" s="29" t="s">
        <v>30</v>
      </c>
      <c r="H315" s="29">
        <f t="shared" ref="H315:M315" si="34">SUM(H316:H317)</f>
        <v>3</v>
      </c>
      <c r="I315" s="29"/>
      <c r="J315" s="29">
        <f t="shared" si="34"/>
        <v>5.4</v>
      </c>
      <c r="K315" s="29">
        <f t="shared" si="34"/>
        <v>1.8</v>
      </c>
      <c r="L315" s="29">
        <f t="shared" si="34"/>
        <v>1.8</v>
      </c>
      <c r="M315" s="29">
        <f t="shared" si="34"/>
        <v>1.8</v>
      </c>
      <c r="N315" s="29" t="s">
        <v>283</v>
      </c>
      <c r="O315" s="29">
        <f>SUM(O316:O317)</f>
        <v>3</v>
      </c>
      <c r="P315" s="29">
        <f>SUM(P316:P317)</f>
        <v>3</v>
      </c>
      <c r="Q315" s="29" t="s">
        <v>741</v>
      </c>
      <c r="R315" s="29" t="s">
        <v>742</v>
      </c>
      <c r="S315" s="29" t="s">
        <v>735</v>
      </c>
    </row>
    <row r="316" s="4" customFormat="1" ht="90" customHeight="1" spans="1:19">
      <c r="A316" s="13">
        <v>393</v>
      </c>
      <c r="B316" s="50"/>
      <c r="C316" s="50" t="s">
        <v>47</v>
      </c>
      <c r="D316" s="50" t="s">
        <v>52</v>
      </c>
      <c r="E316" s="50"/>
      <c r="F316" s="50" t="s">
        <v>25</v>
      </c>
      <c r="G316" s="50" t="s">
        <v>30</v>
      </c>
      <c r="H316" s="50">
        <v>2</v>
      </c>
      <c r="I316" s="50" t="s">
        <v>743</v>
      </c>
      <c r="J316" s="50">
        <v>3.6</v>
      </c>
      <c r="K316" s="50">
        <v>1.2</v>
      </c>
      <c r="L316" s="50">
        <v>1.2</v>
      </c>
      <c r="M316" s="50">
        <v>1.2</v>
      </c>
      <c r="N316" s="50" t="s">
        <v>283</v>
      </c>
      <c r="O316" s="50">
        <v>2</v>
      </c>
      <c r="P316" s="50">
        <v>2</v>
      </c>
      <c r="Q316" s="50" t="s">
        <v>741</v>
      </c>
      <c r="R316" s="50" t="s">
        <v>373</v>
      </c>
      <c r="S316" s="50" t="s">
        <v>735</v>
      </c>
    </row>
    <row r="317" s="4" customFormat="1" ht="90" customHeight="1" spans="1:19">
      <c r="A317" s="13">
        <v>394</v>
      </c>
      <c r="B317" s="50"/>
      <c r="C317" s="50" t="s">
        <v>47</v>
      </c>
      <c r="D317" s="50" t="s">
        <v>55</v>
      </c>
      <c r="E317" s="50"/>
      <c r="F317" s="50" t="s">
        <v>25</v>
      </c>
      <c r="G317" s="50" t="s">
        <v>30</v>
      </c>
      <c r="H317" s="50">
        <v>1</v>
      </c>
      <c r="I317" s="50" t="s">
        <v>744</v>
      </c>
      <c r="J317" s="50">
        <v>1.8</v>
      </c>
      <c r="K317" s="50">
        <v>0.6</v>
      </c>
      <c r="L317" s="50">
        <v>0.6</v>
      </c>
      <c r="M317" s="50">
        <v>0.6</v>
      </c>
      <c r="N317" s="50" t="s">
        <v>283</v>
      </c>
      <c r="O317" s="50">
        <v>1</v>
      </c>
      <c r="P317" s="50">
        <v>1</v>
      </c>
      <c r="Q317" s="50" t="s">
        <v>741</v>
      </c>
      <c r="R317" s="50" t="s">
        <v>367</v>
      </c>
      <c r="S317" s="50" t="s">
        <v>735</v>
      </c>
    </row>
    <row r="318" s="72" customFormat="1" ht="26" customHeight="1" spans="1:19">
      <c r="A318" s="13">
        <v>395</v>
      </c>
      <c r="B318" s="22" t="s">
        <v>745</v>
      </c>
      <c r="C318" s="22"/>
      <c r="D318" s="22"/>
      <c r="E318" s="22"/>
      <c r="F318" s="22" t="s">
        <v>25</v>
      </c>
      <c r="G318" s="22" t="s">
        <v>25</v>
      </c>
      <c r="H318" s="22" t="s">
        <v>25</v>
      </c>
      <c r="I318" s="22"/>
      <c r="J318" s="22">
        <f>SUM(J319,J320,J321)</f>
        <v>32.76</v>
      </c>
      <c r="K318" s="22">
        <f t="shared" ref="K318:P318" si="35">SUM(K319,K320,K321)</f>
        <v>10.96</v>
      </c>
      <c r="L318" s="22">
        <f t="shared" si="35"/>
        <v>10.9</v>
      </c>
      <c r="M318" s="22">
        <f t="shared" si="35"/>
        <v>10.9</v>
      </c>
      <c r="N318" s="22" t="s">
        <v>283</v>
      </c>
      <c r="O318" s="22">
        <f t="shared" si="35"/>
        <v>32</v>
      </c>
      <c r="P318" s="22">
        <f t="shared" si="35"/>
        <v>33</v>
      </c>
      <c r="Q318" s="22"/>
      <c r="R318" s="22"/>
      <c r="S318" s="22"/>
    </row>
    <row r="319" s="72" customFormat="1" ht="36" spans="1:19">
      <c r="A319" s="13">
        <v>396</v>
      </c>
      <c r="B319" s="74" t="s">
        <v>746</v>
      </c>
      <c r="C319" s="74"/>
      <c r="D319" s="74"/>
      <c r="E319" s="74"/>
      <c r="F319" s="74" t="s">
        <v>29</v>
      </c>
      <c r="G319" s="74" t="s">
        <v>293</v>
      </c>
      <c r="H319" s="74">
        <v>0</v>
      </c>
      <c r="I319" s="74"/>
      <c r="J319" s="74">
        <v>0</v>
      </c>
      <c r="K319" s="74">
        <v>0</v>
      </c>
      <c r="L319" s="74">
        <v>0</v>
      </c>
      <c r="M319" s="74">
        <v>0</v>
      </c>
      <c r="N319" s="74" t="s">
        <v>283</v>
      </c>
      <c r="O319" s="74">
        <v>0</v>
      </c>
      <c r="P319" s="74">
        <v>0</v>
      </c>
      <c r="Q319" s="74"/>
      <c r="R319" s="74"/>
      <c r="S319" s="74"/>
    </row>
    <row r="320" s="72" customFormat="1" ht="36" spans="1:19">
      <c r="A320" s="13">
        <v>397</v>
      </c>
      <c r="B320" s="74" t="s">
        <v>747</v>
      </c>
      <c r="C320" s="74"/>
      <c r="D320" s="74"/>
      <c r="E320" s="74"/>
      <c r="F320" s="74" t="s">
        <v>29</v>
      </c>
      <c r="G320" s="74" t="s">
        <v>293</v>
      </c>
      <c r="H320" s="74">
        <v>0</v>
      </c>
      <c r="I320" s="74"/>
      <c r="J320" s="74">
        <v>0</v>
      </c>
      <c r="K320" s="74">
        <v>0</v>
      </c>
      <c r="L320" s="74">
        <v>0</v>
      </c>
      <c r="M320" s="74">
        <v>0</v>
      </c>
      <c r="N320" s="74" t="s">
        <v>283</v>
      </c>
      <c r="O320" s="74">
        <v>0</v>
      </c>
      <c r="P320" s="74">
        <v>0</v>
      </c>
      <c r="Q320" s="74"/>
      <c r="R320" s="74"/>
      <c r="S320" s="74"/>
    </row>
    <row r="321" s="72" customFormat="1" ht="36" customHeight="1" spans="1:19">
      <c r="A321" s="13">
        <v>398</v>
      </c>
      <c r="B321" s="74" t="s">
        <v>748</v>
      </c>
      <c r="C321" s="74"/>
      <c r="D321" s="74"/>
      <c r="E321" s="74"/>
      <c r="F321" s="74" t="s">
        <v>25</v>
      </c>
      <c r="G321" s="74" t="s">
        <v>30</v>
      </c>
      <c r="H321" s="74"/>
      <c r="I321" s="74"/>
      <c r="J321" s="74">
        <f>SUM(J322,J328,J333)</f>
        <v>32.76</v>
      </c>
      <c r="K321" s="74">
        <f t="shared" ref="K321:P321" si="36">SUM(K322,K328,K333)</f>
        <v>10.96</v>
      </c>
      <c r="L321" s="74">
        <f t="shared" si="36"/>
        <v>10.9</v>
      </c>
      <c r="M321" s="74">
        <f t="shared" si="36"/>
        <v>10.9</v>
      </c>
      <c r="N321" s="74" t="s">
        <v>283</v>
      </c>
      <c r="O321" s="74">
        <f t="shared" si="36"/>
        <v>32</v>
      </c>
      <c r="P321" s="74">
        <f t="shared" si="36"/>
        <v>33</v>
      </c>
      <c r="Q321" s="74"/>
      <c r="R321" s="74"/>
      <c r="S321" s="74"/>
    </row>
    <row r="322" s="72" customFormat="1" ht="36" spans="1:19">
      <c r="A322" s="13">
        <v>399</v>
      </c>
      <c r="B322" s="28" t="s">
        <v>749</v>
      </c>
      <c r="C322" s="28"/>
      <c r="D322" s="28"/>
      <c r="E322" s="28"/>
      <c r="F322" s="28" t="s">
        <v>25</v>
      </c>
      <c r="G322" s="28" t="s">
        <v>30</v>
      </c>
      <c r="H322" s="28">
        <v>8</v>
      </c>
      <c r="I322" s="28" t="s">
        <v>750</v>
      </c>
      <c r="J322" s="28">
        <f t="shared" ref="J322:M322" si="37">J323+J325</f>
        <v>27.624</v>
      </c>
      <c r="K322" s="28">
        <f t="shared" si="37"/>
        <v>9.208</v>
      </c>
      <c r="L322" s="28">
        <f t="shared" si="37"/>
        <v>9.208</v>
      </c>
      <c r="M322" s="28">
        <f t="shared" si="37"/>
        <v>9.208</v>
      </c>
      <c r="N322" s="28" t="s">
        <v>283</v>
      </c>
      <c r="O322" s="28">
        <f>O323+O325</f>
        <v>8</v>
      </c>
      <c r="P322" s="28">
        <f>P323+P325</f>
        <v>8</v>
      </c>
      <c r="Q322" s="28"/>
      <c r="R322" s="28"/>
      <c r="S322" s="28"/>
    </row>
    <row r="323" s="72" customFormat="1" ht="36" spans="1:19">
      <c r="A323" s="13">
        <v>400</v>
      </c>
      <c r="B323" s="29" t="s">
        <v>751</v>
      </c>
      <c r="C323" s="29"/>
      <c r="D323" s="29"/>
      <c r="E323" s="29"/>
      <c r="F323" s="29" t="s">
        <v>25</v>
      </c>
      <c r="G323" s="29" t="s">
        <v>30</v>
      </c>
      <c r="H323" s="29">
        <f t="shared" ref="H323:M323" si="38">SUM(H324)</f>
        <v>2</v>
      </c>
      <c r="I323" s="29" t="s">
        <v>752</v>
      </c>
      <c r="J323" s="29">
        <f t="shared" si="38"/>
        <v>4.512</v>
      </c>
      <c r="K323" s="29">
        <f t="shared" si="38"/>
        <v>1.504</v>
      </c>
      <c r="L323" s="29">
        <f t="shared" si="38"/>
        <v>1.504</v>
      </c>
      <c r="M323" s="29">
        <f t="shared" si="38"/>
        <v>1.504</v>
      </c>
      <c r="N323" s="29" t="s">
        <v>283</v>
      </c>
      <c r="O323" s="29">
        <f>SUM(O324)</f>
        <v>1</v>
      </c>
      <c r="P323" s="29">
        <f>SUM(P324)</f>
        <v>1</v>
      </c>
      <c r="Q323" s="29" t="s">
        <v>753</v>
      </c>
      <c r="R323" s="29" t="s">
        <v>754</v>
      </c>
      <c r="S323" s="29" t="s">
        <v>755</v>
      </c>
    </row>
    <row r="324" s="4" customFormat="1" ht="90" customHeight="1" spans="1:19">
      <c r="A324" s="13">
        <v>401</v>
      </c>
      <c r="B324" s="50"/>
      <c r="C324" s="50" t="s">
        <v>47</v>
      </c>
      <c r="D324" s="50" t="s">
        <v>63</v>
      </c>
      <c r="E324" s="50"/>
      <c r="F324" s="50" t="s">
        <v>25</v>
      </c>
      <c r="G324" s="50" t="s">
        <v>30</v>
      </c>
      <c r="H324" s="50">
        <v>2</v>
      </c>
      <c r="I324" s="50" t="s">
        <v>756</v>
      </c>
      <c r="J324" s="50">
        <v>4.512</v>
      </c>
      <c r="K324" s="50">
        <v>1.504</v>
      </c>
      <c r="L324" s="50">
        <v>1.504</v>
      </c>
      <c r="M324" s="50">
        <v>1.504</v>
      </c>
      <c r="N324" s="50" t="s">
        <v>283</v>
      </c>
      <c r="O324" s="50">
        <v>1</v>
      </c>
      <c r="P324" s="50">
        <v>1</v>
      </c>
      <c r="Q324" s="50" t="s">
        <v>753</v>
      </c>
      <c r="R324" s="50" t="s">
        <v>757</v>
      </c>
      <c r="S324" s="50" t="s">
        <v>755</v>
      </c>
    </row>
    <row r="325" s="72" customFormat="1" ht="36" spans="1:19">
      <c r="A325" s="13">
        <v>402</v>
      </c>
      <c r="B325" s="29" t="s">
        <v>758</v>
      </c>
      <c r="C325" s="29"/>
      <c r="D325" s="29"/>
      <c r="E325" s="29"/>
      <c r="F325" s="29" t="s">
        <v>25</v>
      </c>
      <c r="G325" s="29" t="s">
        <v>30</v>
      </c>
      <c r="H325" s="29">
        <f>SUM(H326:H327)</f>
        <v>6</v>
      </c>
      <c r="I325" s="29" t="s">
        <v>759</v>
      </c>
      <c r="J325" s="29">
        <f t="shared" ref="I325:P325" si="39">SUM(J326:J327)</f>
        <v>23.112</v>
      </c>
      <c r="K325" s="29">
        <f t="shared" si="39"/>
        <v>7.704</v>
      </c>
      <c r="L325" s="29">
        <f t="shared" si="39"/>
        <v>7.704</v>
      </c>
      <c r="M325" s="29">
        <f t="shared" si="39"/>
        <v>7.704</v>
      </c>
      <c r="N325" s="29" t="s">
        <v>283</v>
      </c>
      <c r="O325" s="29">
        <f t="shared" si="39"/>
        <v>7</v>
      </c>
      <c r="P325" s="29">
        <f t="shared" si="39"/>
        <v>7</v>
      </c>
      <c r="Q325" s="29" t="s">
        <v>760</v>
      </c>
      <c r="R325" s="29" t="s">
        <v>499</v>
      </c>
      <c r="S325" s="29" t="s">
        <v>755</v>
      </c>
    </row>
    <row r="326" s="4" customFormat="1" ht="90" customHeight="1" spans="1:20">
      <c r="A326" s="13">
        <v>403</v>
      </c>
      <c r="B326" s="50"/>
      <c r="C326" s="50" t="s">
        <v>47</v>
      </c>
      <c r="D326" s="50" t="s">
        <v>63</v>
      </c>
      <c r="E326" s="50"/>
      <c r="F326" s="50" t="s">
        <v>25</v>
      </c>
      <c r="G326" s="50" t="s">
        <v>30</v>
      </c>
      <c r="H326" s="50">
        <v>3</v>
      </c>
      <c r="I326" s="50" t="s">
        <v>761</v>
      </c>
      <c r="J326" s="50">
        <v>11.556</v>
      </c>
      <c r="K326" s="50">
        <v>3.852</v>
      </c>
      <c r="L326" s="50">
        <v>3.852</v>
      </c>
      <c r="M326" s="50">
        <v>3.852</v>
      </c>
      <c r="N326" s="50" t="s">
        <v>283</v>
      </c>
      <c r="O326" s="50">
        <v>3</v>
      </c>
      <c r="P326" s="50">
        <v>3</v>
      </c>
      <c r="Q326" s="50" t="s">
        <v>762</v>
      </c>
      <c r="R326" s="50" t="s">
        <v>763</v>
      </c>
      <c r="S326" s="50" t="s">
        <v>755</v>
      </c>
      <c r="T326" s="72"/>
    </row>
    <row r="327" s="4" customFormat="1" ht="90" customHeight="1" spans="1:20">
      <c r="A327" s="13">
        <v>404</v>
      </c>
      <c r="B327" s="50"/>
      <c r="C327" s="50" t="s">
        <v>47</v>
      </c>
      <c r="D327" s="50" t="s">
        <v>55</v>
      </c>
      <c r="E327" s="50"/>
      <c r="F327" s="50" t="s">
        <v>25</v>
      </c>
      <c r="G327" s="50" t="s">
        <v>30</v>
      </c>
      <c r="H327" s="50">
        <v>3</v>
      </c>
      <c r="I327" s="50" t="s">
        <v>764</v>
      </c>
      <c r="J327" s="50">
        <v>11.556</v>
      </c>
      <c r="K327" s="50">
        <v>3.852</v>
      </c>
      <c r="L327" s="50">
        <v>3.852</v>
      </c>
      <c r="M327" s="50">
        <v>3.852</v>
      </c>
      <c r="N327" s="50" t="s">
        <v>283</v>
      </c>
      <c r="O327" s="50">
        <v>4</v>
      </c>
      <c r="P327" s="50">
        <v>4</v>
      </c>
      <c r="Q327" s="50" t="s">
        <v>762</v>
      </c>
      <c r="R327" s="50" t="s">
        <v>765</v>
      </c>
      <c r="S327" s="50" t="s">
        <v>755</v>
      </c>
      <c r="T327" s="72"/>
    </row>
    <row r="328" s="72" customFormat="1" ht="50" customHeight="1" spans="1:19">
      <c r="A328" s="13">
        <v>405</v>
      </c>
      <c r="B328" s="28" t="s">
        <v>766</v>
      </c>
      <c r="C328" s="28"/>
      <c r="D328" s="28"/>
      <c r="E328" s="28"/>
      <c r="F328" s="28" t="s">
        <v>25</v>
      </c>
      <c r="G328" s="28" t="s">
        <v>30</v>
      </c>
      <c r="H328" s="28">
        <f>SUM(H329:H332)</f>
        <v>25</v>
      </c>
      <c r="I328" s="28" t="s">
        <v>767</v>
      </c>
      <c r="J328" s="28">
        <f>SUM(J329:J332)</f>
        <v>5.136</v>
      </c>
      <c r="K328" s="28">
        <f t="shared" ref="K328:P328" si="40">SUM(K329:K332)</f>
        <v>1.752</v>
      </c>
      <c r="L328" s="28">
        <f t="shared" si="40"/>
        <v>1.692</v>
      </c>
      <c r="M328" s="28">
        <f t="shared" si="40"/>
        <v>1.692</v>
      </c>
      <c r="N328" s="28" t="s">
        <v>283</v>
      </c>
      <c r="O328" s="28">
        <f t="shared" si="40"/>
        <v>24</v>
      </c>
      <c r="P328" s="28">
        <f t="shared" si="40"/>
        <v>25</v>
      </c>
      <c r="Q328" s="28" t="s">
        <v>768</v>
      </c>
      <c r="R328" s="28" t="s">
        <v>485</v>
      </c>
      <c r="S328" s="28" t="s">
        <v>769</v>
      </c>
    </row>
    <row r="329" s="4" customFormat="1" ht="90" customHeight="1" spans="1:19">
      <c r="A329" s="13">
        <v>406</v>
      </c>
      <c r="B329" s="50"/>
      <c r="C329" s="50" t="s">
        <v>47</v>
      </c>
      <c r="D329" s="50" t="s">
        <v>63</v>
      </c>
      <c r="E329" s="50"/>
      <c r="F329" s="50" t="s">
        <v>25</v>
      </c>
      <c r="G329" s="50" t="s">
        <v>30</v>
      </c>
      <c r="H329" s="50">
        <v>7</v>
      </c>
      <c r="I329" s="50" t="s">
        <v>770</v>
      </c>
      <c r="J329" s="50">
        <v>1.008</v>
      </c>
      <c r="K329" s="50">
        <v>0.336</v>
      </c>
      <c r="L329" s="50">
        <v>0.336</v>
      </c>
      <c r="M329" s="50">
        <v>0.336</v>
      </c>
      <c r="N329" s="50" t="s">
        <v>283</v>
      </c>
      <c r="O329" s="50">
        <v>7</v>
      </c>
      <c r="P329" s="50">
        <v>7</v>
      </c>
      <c r="Q329" s="50" t="s">
        <v>762</v>
      </c>
      <c r="R329" s="50" t="s">
        <v>771</v>
      </c>
      <c r="S329" s="50" t="s">
        <v>769</v>
      </c>
    </row>
    <row r="330" s="4" customFormat="1" ht="90" customHeight="1" spans="1:19">
      <c r="A330" s="13">
        <v>407</v>
      </c>
      <c r="B330" s="50"/>
      <c r="C330" s="50" t="s">
        <v>47</v>
      </c>
      <c r="D330" s="50" t="s">
        <v>48</v>
      </c>
      <c r="E330" s="50"/>
      <c r="F330" s="50" t="s">
        <v>25</v>
      </c>
      <c r="G330" s="50" t="s">
        <v>30</v>
      </c>
      <c r="H330" s="50">
        <v>4</v>
      </c>
      <c r="I330" s="50" t="s">
        <v>772</v>
      </c>
      <c r="J330" s="50">
        <v>0.576</v>
      </c>
      <c r="K330" s="50">
        <v>0.192</v>
      </c>
      <c r="L330" s="50">
        <v>0.192</v>
      </c>
      <c r="M330" s="50">
        <v>0.192</v>
      </c>
      <c r="N330" s="50" t="s">
        <v>283</v>
      </c>
      <c r="O330" s="50">
        <v>4</v>
      </c>
      <c r="P330" s="50">
        <v>4</v>
      </c>
      <c r="Q330" s="50" t="s">
        <v>762</v>
      </c>
      <c r="R330" s="50" t="s">
        <v>773</v>
      </c>
      <c r="S330" s="50" t="s">
        <v>769</v>
      </c>
    </row>
    <row r="331" s="4" customFormat="1" ht="90" customHeight="1" spans="1:19">
      <c r="A331" s="13">
        <v>408</v>
      </c>
      <c r="B331" s="50"/>
      <c r="C331" s="50" t="s">
        <v>47</v>
      </c>
      <c r="D331" s="50" t="s">
        <v>52</v>
      </c>
      <c r="E331" s="50"/>
      <c r="F331" s="50" t="s">
        <v>25</v>
      </c>
      <c r="G331" s="50" t="s">
        <v>30</v>
      </c>
      <c r="H331" s="50">
        <v>5</v>
      </c>
      <c r="I331" s="50" t="s">
        <v>774</v>
      </c>
      <c r="J331" s="50">
        <v>1.044</v>
      </c>
      <c r="K331" s="50">
        <v>0.348</v>
      </c>
      <c r="L331" s="50">
        <v>0.348</v>
      </c>
      <c r="M331" s="50">
        <v>0.348</v>
      </c>
      <c r="N331" s="50" t="s">
        <v>283</v>
      </c>
      <c r="O331" s="50">
        <v>5</v>
      </c>
      <c r="P331" s="50">
        <v>5</v>
      </c>
      <c r="Q331" s="50" t="s">
        <v>762</v>
      </c>
      <c r="R331" s="50" t="s">
        <v>775</v>
      </c>
      <c r="S331" s="50" t="s">
        <v>769</v>
      </c>
    </row>
    <row r="332" s="4" customFormat="1" ht="90" customHeight="1" spans="1:19">
      <c r="A332" s="13">
        <v>409</v>
      </c>
      <c r="B332" s="50"/>
      <c r="C332" s="50" t="s">
        <v>47</v>
      </c>
      <c r="D332" s="50" t="s">
        <v>55</v>
      </c>
      <c r="E332" s="50"/>
      <c r="F332" s="50" t="s">
        <v>25</v>
      </c>
      <c r="G332" s="50" t="s">
        <v>30</v>
      </c>
      <c r="H332" s="50">
        <v>9</v>
      </c>
      <c r="I332" s="50" t="s">
        <v>776</v>
      </c>
      <c r="J332" s="50">
        <v>2.508</v>
      </c>
      <c r="K332" s="50">
        <v>0.876</v>
      </c>
      <c r="L332" s="50">
        <v>0.816</v>
      </c>
      <c r="M332" s="50">
        <v>0.816</v>
      </c>
      <c r="N332" s="50" t="s">
        <v>283</v>
      </c>
      <c r="O332" s="50">
        <v>8</v>
      </c>
      <c r="P332" s="50">
        <v>9</v>
      </c>
      <c r="Q332" s="50" t="s">
        <v>762</v>
      </c>
      <c r="R332" s="50" t="s">
        <v>777</v>
      </c>
      <c r="S332" s="50" t="s">
        <v>769</v>
      </c>
    </row>
    <row r="333" s="72" customFormat="1" ht="24" spans="1:19">
      <c r="A333" s="13">
        <v>410</v>
      </c>
      <c r="B333" s="28" t="s">
        <v>778</v>
      </c>
      <c r="C333" s="28"/>
      <c r="D333" s="28"/>
      <c r="E333" s="28"/>
      <c r="F333" s="28" t="s">
        <v>25</v>
      </c>
      <c r="G333" s="28" t="s">
        <v>30</v>
      </c>
      <c r="H333" s="28">
        <v>0</v>
      </c>
      <c r="I333" s="28"/>
      <c r="J333" s="28">
        <v>0</v>
      </c>
      <c r="K333" s="28">
        <v>0</v>
      </c>
      <c r="L333" s="28">
        <v>0</v>
      </c>
      <c r="M333" s="28">
        <v>0</v>
      </c>
      <c r="N333" s="28" t="s">
        <v>283</v>
      </c>
      <c r="O333" s="28">
        <v>0</v>
      </c>
      <c r="P333" s="28">
        <v>0</v>
      </c>
      <c r="Q333" s="28"/>
      <c r="R333" s="28"/>
      <c r="S333" s="28"/>
    </row>
    <row r="334" s="72" customFormat="1" ht="24" spans="1:19">
      <c r="A334" s="13">
        <v>411</v>
      </c>
      <c r="B334" s="22" t="s">
        <v>779</v>
      </c>
      <c r="C334" s="22"/>
      <c r="D334" s="22"/>
      <c r="E334" s="22"/>
      <c r="F334" s="22"/>
      <c r="G334" s="22"/>
      <c r="H334" s="22"/>
      <c r="I334" s="22"/>
      <c r="J334" s="22">
        <f>SUM(J335,J340,J341,J342,J343)</f>
        <v>162.9942954</v>
      </c>
      <c r="K334" s="22">
        <f>SUM(K335,K340,K341,K342,K343)</f>
        <v>55.717562</v>
      </c>
      <c r="L334" s="22">
        <f>SUM(L335,L340,L341,L342,L343)</f>
        <v>59.595461</v>
      </c>
      <c r="M334" s="22">
        <f>SUM(M335,M340,M341,M342,M343)</f>
        <v>47.6812724</v>
      </c>
      <c r="N334" s="22" t="s">
        <v>27</v>
      </c>
      <c r="O334" s="22">
        <f>SUM(O335,O340,O341,O342,O343)</f>
        <v>325</v>
      </c>
      <c r="P334" s="22">
        <f>SUM(P335,P340,P341,P342,P343)</f>
        <v>889</v>
      </c>
      <c r="Q334" s="22"/>
      <c r="R334" s="22"/>
      <c r="S334" s="22"/>
    </row>
    <row r="335" s="72" customFormat="1" ht="65" customHeight="1" spans="1:19">
      <c r="A335" s="13">
        <v>412</v>
      </c>
      <c r="B335" s="74" t="s">
        <v>780</v>
      </c>
      <c r="C335" s="75"/>
      <c r="D335" s="75"/>
      <c r="E335" s="75"/>
      <c r="F335" s="75" t="s">
        <v>25</v>
      </c>
      <c r="G335" s="75" t="s">
        <v>34</v>
      </c>
      <c r="H335" s="75">
        <f>SUM(H336:H339)</f>
        <v>325</v>
      </c>
      <c r="I335" s="74" t="s">
        <v>781</v>
      </c>
      <c r="J335" s="74">
        <f>SUM(J336:J339)</f>
        <v>162.9942954</v>
      </c>
      <c r="K335" s="74">
        <f t="shared" ref="K335:P335" si="41">SUM(K336:K339)</f>
        <v>55.717562</v>
      </c>
      <c r="L335" s="74">
        <f t="shared" si="41"/>
        <v>59.595461</v>
      </c>
      <c r="M335" s="74">
        <f t="shared" si="41"/>
        <v>47.6812724</v>
      </c>
      <c r="N335" s="74" t="s">
        <v>27</v>
      </c>
      <c r="O335" s="74">
        <f t="shared" si="41"/>
        <v>325</v>
      </c>
      <c r="P335" s="74">
        <f t="shared" si="41"/>
        <v>889</v>
      </c>
      <c r="Q335" s="74" t="s">
        <v>782</v>
      </c>
      <c r="R335" s="74" t="s">
        <v>783</v>
      </c>
      <c r="S335" s="74" t="s">
        <v>477</v>
      </c>
    </row>
    <row r="336" s="4" customFormat="1" ht="135" customHeight="1" spans="1:19">
      <c r="A336" s="13">
        <v>413</v>
      </c>
      <c r="B336" s="50"/>
      <c r="C336" s="50" t="s">
        <v>47</v>
      </c>
      <c r="D336" s="50" t="s">
        <v>63</v>
      </c>
      <c r="E336" s="50"/>
      <c r="F336" s="50" t="s">
        <v>25</v>
      </c>
      <c r="G336" s="50" t="s">
        <v>34</v>
      </c>
      <c r="H336" s="50">
        <v>44</v>
      </c>
      <c r="I336" s="50" t="s">
        <v>784</v>
      </c>
      <c r="J336" s="50">
        <v>22.3725</v>
      </c>
      <c r="K336" s="50">
        <v>7.4575</v>
      </c>
      <c r="L336" s="50">
        <v>7.4575</v>
      </c>
      <c r="M336" s="50">
        <v>7.4575</v>
      </c>
      <c r="N336" s="50" t="s">
        <v>27</v>
      </c>
      <c r="O336" s="50">
        <v>44</v>
      </c>
      <c r="P336" s="50">
        <v>155</v>
      </c>
      <c r="Q336" s="50" t="s">
        <v>785</v>
      </c>
      <c r="R336" s="50" t="s">
        <v>786</v>
      </c>
      <c r="S336" s="50" t="s">
        <v>477</v>
      </c>
    </row>
    <row r="337" s="4" customFormat="1" ht="135" customHeight="1" spans="1:19">
      <c r="A337" s="13">
        <v>414</v>
      </c>
      <c r="B337" s="50"/>
      <c r="C337" s="50" t="s">
        <v>47</v>
      </c>
      <c r="D337" s="50" t="s">
        <v>48</v>
      </c>
      <c r="E337" s="50"/>
      <c r="F337" s="50" t="s">
        <v>25</v>
      </c>
      <c r="G337" s="50" t="s">
        <v>34</v>
      </c>
      <c r="H337" s="50">
        <v>139</v>
      </c>
      <c r="I337" s="85" t="s">
        <v>787</v>
      </c>
      <c r="J337" s="50">
        <v>79.8696371</v>
      </c>
      <c r="K337" s="50">
        <v>27.249862</v>
      </c>
      <c r="L337" s="50">
        <v>27.948393</v>
      </c>
      <c r="M337" s="50">
        <v>24.6713821</v>
      </c>
      <c r="N337" s="50" t="s">
        <v>27</v>
      </c>
      <c r="O337" s="50">
        <v>139</v>
      </c>
      <c r="P337" s="50">
        <v>228</v>
      </c>
      <c r="Q337" s="50" t="s">
        <v>785</v>
      </c>
      <c r="R337" s="50" t="s">
        <v>788</v>
      </c>
      <c r="S337" s="50" t="s">
        <v>477</v>
      </c>
    </row>
    <row r="338" s="4" customFormat="1" ht="135" customHeight="1" spans="1:19">
      <c r="A338" s="13">
        <v>415</v>
      </c>
      <c r="B338" s="50"/>
      <c r="C338" s="50" t="s">
        <v>47</v>
      </c>
      <c r="D338" s="50" t="s">
        <v>52</v>
      </c>
      <c r="E338" s="50"/>
      <c r="F338" s="50" t="s">
        <v>25</v>
      </c>
      <c r="G338" s="50" t="s">
        <v>34</v>
      </c>
      <c r="H338" s="50">
        <v>31</v>
      </c>
      <c r="I338" s="50" t="s">
        <v>789</v>
      </c>
      <c r="J338" s="50">
        <v>13.7115583</v>
      </c>
      <c r="K338" s="50">
        <v>5.1775</v>
      </c>
      <c r="L338" s="50">
        <v>5.019168</v>
      </c>
      <c r="M338" s="50">
        <v>3.5148903</v>
      </c>
      <c r="N338" s="50" t="s">
        <v>27</v>
      </c>
      <c r="O338" s="50">
        <v>31</v>
      </c>
      <c r="P338" s="50">
        <v>110</v>
      </c>
      <c r="Q338" s="50" t="s">
        <v>785</v>
      </c>
      <c r="R338" s="50" t="s">
        <v>790</v>
      </c>
      <c r="S338" s="50" t="s">
        <v>477</v>
      </c>
    </row>
    <row r="339" s="4" customFormat="1" ht="135" customHeight="1" spans="1:19">
      <c r="A339" s="13">
        <v>416</v>
      </c>
      <c r="B339" s="50"/>
      <c r="C339" s="50" t="s">
        <v>47</v>
      </c>
      <c r="D339" s="50" t="s">
        <v>55</v>
      </c>
      <c r="E339" s="50"/>
      <c r="F339" s="50" t="s">
        <v>25</v>
      </c>
      <c r="G339" s="50" t="s">
        <v>34</v>
      </c>
      <c r="H339" s="50">
        <v>111</v>
      </c>
      <c r="I339" s="50" t="s">
        <v>791</v>
      </c>
      <c r="J339" s="50">
        <v>47.0406</v>
      </c>
      <c r="K339" s="50">
        <v>15.8327</v>
      </c>
      <c r="L339" s="50">
        <v>19.1704</v>
      </c>
      <c r="M339" s="50">
        <v>12.0375</v>
      </c>
      <c r="N339" s="50" t="s">
        <v>27</v>
      </c>
      <c r="O339" s="50">
        <v>111</v>
      </c>
      <c r="P339" s="50">
        <v>396</v>
      </c>
      <c r="Q339" s="50" t="s">
        <v>785</v>
      </c>
      <c r="R339" s="50" t="s">
        <v>792</v>
      </c>
      <c r="S339" s="50" t="s">
        <v>477</v>
      </c>
    </row>
    <row r="340" s="72" customFormat="1" ht="36" spans="1:19">
      <c r="A340" s="13">
        <v>417</v>
      </c>
      <c r="B340" s="74" t="s">
        <v>793</v>
      </c>
      <c r="C340" s="75"/>
      <c r="D340" s="75"/>
      <c r="E340" s="75"/>
      <c r="F340" s="75" t="s">
        <v>25</v>
      </c>
      <c r="G340" s="75" t="s">
        <v>25</v>
      </c>
      <c r="H340" s="75">
        <v>0</v>
      </c>
      <c r="I340" s="74"/>
      <c r="J340" s="74">
        <v>0</v>
      </c>
      <c r="K340" s="74">
        <v>0</v>
      </c>
      <c r="L340" s="74">
        <v>0</v>
      </c>
      <c r="M340" s="74">
        <v>0</v>
      </c>
      <c r="N340" s="74" t="s">
        <v>27</v>
      </c>
      <c r="O340" s="74">
        <v>0</v>
      </c>
      <c r="P340" s="74">
        <v>0</v>
      </c>
      <c r="Q340" s="74"/>
      <c r="R340" s="74"/>
      <c r="S340" s="74"/>
    </row>
    <row r="341" s="72" customFormat="1" ht="36" spans="1:19">
      <c r="A341" s="13">
        <v>418</v>
      </c>
      <c r="B341" s="74" t="s">
        <v>794</v>
      </c>
      <c r="C341" s="75"/>
      <c r="D341" s="75"/>
      <c r="E341" s="75"/>
      <c r="F341" s="75" t="s">
        <v>25</v>
      </c>
      <c r="G341" s="75" t="s">
        <v>25</v>
      </c>
      <c r="H341" s="75">
        <v>0</v>
      </c>
      <c r="I341" s="74"/>
      <c r="J341" s="74">
        <v>0</v>
      </c>
      <c r="K341" s="74">
        <v>0</v>
      </c>
      <c r="L341" s="74">
        <v>0</v>
      </c>
      <c r="M341" s="74">
        <v>0</v>
      </c>
      <c r="N341" s="74" t="s">
        <v>27</v>
      </c>
      <c r="O341" s="74">
        <v>0</v>
      </c>
      <c r="P341" s="74">
        <v>0</v>
      </c>
      <c r="Q341" s="74"/>
      <c r="R341" s="74"/>
      <c r="S341" s="74"/>
    </row>
    <row r="342" s="72" customFormat="1" ht="24" spans="1:19">
      <c r="A342" s="13">
        <v>419</v>
      </c>
      <c r="B342" s="74" t="s">
        <v>795</v>
      </c>
      <c r="C342" s="75"/>
      <c r="D342" s="75"/>
      <c r="E342" s="75"/>
      <c r="F342" s="75" t="s">
        <v>25</v>
      </c>
      <c r="G342" s="75" t="s">
        <v>25</v>
      </c>
      <c r="H342" s="75">
        <v>0</v>
      </c>
      <c r="I342" s="74"/>
      <c r="J342" s="74">
        <v>0</v>
      </c>
      <c r="K342" s="74">
        <v>0</v>
      </c>
      <c r="L342" s="74">
        <v>0</v>
      </c>
      <c r="M342" s="74">
        <v>0</v>
      </c>
      <c r="N342" s="74" t="s">
        <v>27</v>
      </c>
      <c r="O342" s="74">
        <v>0</v>
      </c>
      <c r="P342" s="74">
        <v>0</v>
      </c>
      <c r="Q342" s="74"/>
      <c r="R342" s="74"/>
      <c r="S342" s="74"/>
    </row>
    <row r="343" s="72" customFormat="1" ht="26" customHeight="1" spans="1:19">
      <c r="A343" s="13">
        <v>420</v>
      </c>
      <c r="B343" s="74" t="s">
        <v>796</v>
      </c>
      <c r="C343" s="75"/>
      <c r="D343" s="75"/>
      <c r="E343" s="75"/>
      <c r="F343" s="75" t="s">
        <v>25</v>
      </c>
      <c r="G343" s="75" t="s">
        <v>25</v>
      </c>
      <c r="H343" s="75">
        <v>4</v>
      </c>
      <c r="I343" s="74"/>
      <c r="J343" s="74">
        <v>0</v>
      </c>
      <c r="K343" s="74">
        <v>0</v>
      </c>
      <c r="L343" s="74">
        <v>0</v>
      </c>
      <c r="M343" s="74">
        <v>0</v>
      </c>
      <c r="N343" s="74" t="s">
        <v>27</v>
      </c>
      <c r="O343" s="74">
        <v>0</v>
      </c>
      <c r="P343" s="74">
        <v>0</v>
      </c>
      <c r="Q343" s="74"/>
      <c r="R343" s="74"/>
      <c r="S343" s="74"/>
    </row>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N102 N109:N240 N242:N279 N281:N309 N315:N343"/>
    <dataValidation type="list" allowBlank="1" showInputMessage="1" showErrorMessage="1" sqref="N103:N108">
      <formula1>"入户项目,公益共享,"</formula1>
    </dataValidation>
  </dataValidations>
  <pageMargins left="0.751388888888889" right="0.751388888888889" top="0.550694444444444" bottom="0.511805555555556" header="0.511805555555556" footer="0.511805555555556"/>
  <pageSetup paperSize="9" scale="71"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533"/>
  <sheetViews>
    <sheetView workbookViewId="0">
      <pane ySplit="5" topLeftCell="A150" activePane="bottomLeft" state="frozen"/>
      <selection/>
      <selection pane="bottomLeft" activeCell="A2" sqref="A2:S2"/>
    </sheetView>
  </sheetViews>
  <sheetFormatPr defaultColWidth="9" defaultRowHeight="13.5"/>
  <cols>
    <col min="1" max="7" width="9" style="1"/>
    <col min="8" max="8" width="10.375" style="1"/>
    <col min="9" max="9" width="25.875" style="1" customWidth="1"/>
    <col min="10" max="11" width="12.625" style="1"/>
    <col min="12" max="12" width="9.375" style="1"/>
    <col min="13" max="16383" width="9" style="1"/>
    <col min="16384" max="16384" width="14.125" style="1"/>
  </cols>
  <sheetData>
    <row r="1" s="1" customFormat="1" ht="17.25" customHeight="1" spans="1:19">
      <c r="A1" s="11"/>
      <c r="B1" s="11"/>
      <c r="C1" s="11"/>
      <c r="D1" s="11"/>
      <c r="E1" s="11"/>
      <c r="F1" s="11"/>
      <c r="G1" s="11"/>
      <c r="H1" s="11"/>
      <c r="I1" s="11"/>
      <c r="J1" s="11"/>
      <c r="K1" s="11"/>
      <c r="L1" s="11"/>
      <c r="M1" s="11"/>
      <c r="N1" s="11"/>
      <c r="O1" s="11"/>
      <c r="P1" s="11"/>
      <c r="Q1" s="11"/>
      <c r="R1" s="11"/>
      <c r="S1" s="11"/>
    </row>
    <row r="2" s="2" customFormat="1" ht="35" customHeight="1" spans="1:19">
      <c r="A2" s="12" t="s">
        <v>797</v>
      </c>
      <c r="B2" s="12"/>
      <c r="C2" s="12"/>
      <c r="D2" s="12"/>
      <c r="E2" s="12"/>
      <c r="F2" s="12"/>
      <c r="G2" s="12"/>
      <c r="H2" s="12"/>
      <c r="I2" s="12"/>
      <c r="J2" s="12"/>
      <c r="K2" s="12"/>
      <c r="L2" s="12"/>
      <c r="M2" s="12"/>
      <c r="N2" s="12"/>
      <c r="O2" s="12"/>
      <c r="P2" s="12"/>
      <c r="Q2" s="12"/>
      <c r="R2" s="12"/>
      <c r="S2" s="12"/>
    </row>
    <row r="3" s="3" customFormat="1" ht="33" customHeight="1" spans="1:19">
      <c r="A3" s="13" t="s">
        <v>1</v>
      </c>
      <c r="B3" s="13" t="s">
        <v>2</v>
      </c>
      <c r="C3" s="14" t="s">
        <v>3</v>
      </c>
      <c r="D3" s="15"/>
      <c r="E3" s="16"/>
      <c r="F3" s="13" t="s">
        <v>4</v>
      </c>
      <c r="G3" s="13" t="s">
        <v>5</v>
      </c>
      <c r="H3" s="13" t="s">
        <v>6</v>
      </c>
      <c r="I3" s="13" t="s">
        <v>7</v>
      </c>
      <c r="J3" s="35" t="s">
        <v>8</v>
      </c>
      <c r="K3" s="35"/>
      <c r="L3" s="35"/>
      <c r="M3" s="35"/>
      <c r="N3" s="13" t="s">
        <v>9</v>
      </c>
      <c r="O3" s="13" t="s">
        <v>10</v>
      </c>
      <c r="P3" s="13"/>
      <c r="Q3" s="36" t="s">
        <v>11</v>
      </c>
      <c r="R3" s="36" t="s">
        <v>12</v>
      </c>
      <c r="S3" s="13" t="s">
        <v>13</v>
      </c>
    </row>
    <row r="4" s="3" customFormat="1" ht="22.5" customHeight="1" spans="1:19">
      <c r="A4" s="13"/>
      <c r="B4" s="13"/>
      <c r="C4" s="17"/>
      <c r="D4" s="18"/>
      <c r="E4" s="19"/>
      <c r="F4" s="13"/>
      <c r="G4" s="13"/>
      <c r="H4" s="13"/>
      <c r="I4" s="13"/>
      <c r="J4" s="13" t="s">
        <v>14</v>
      </c>
      <c r="K4" s="13" t="s">
        <v>15</v>
      </c>
      <c r="L4" s="13"/>
      <c r="M4" s="13"/>
      <c r="N4" s="13"/>
      <c r="O4" s="13" t="s">
        <v>16</v>
      </c>
      <c r="P4" s="36" t="s">
        <v>17</v>
      </c>
      <c r="Q4" s="42"/>
      <c r="R4" s="42"/>
      <c r="S4" s="13"/>
    </row>
    <row r="5" s="3" customFormat="1" ht="30" customHeight="1" spans="1:19">
      <c r="A5" s="13"/>
      <c r="B5" s="13"/>
      <c r="C5" s="13" t="s">
        <v>18</v>
      </c>
      <c r="D5" s="13" t="s">
        <v>19</v>
      </c>
      <c r="E5" s="13" t="s">
        <v>20</v>
      </c>
      <c r="F5" s="13"/>
      <c r="G5" s="13"/>
      <c r="H5" s="13"/>
      <c r="I5" s="13"/>
      <c r="J5" s="13"/>
      <c r="K5" s="13" t="s">
        <v>21</v>
      </c>
      <c r="L5" s="13" t="s">
        <v>22</v>
      </c>
      <c r="M5" s="13" t="s">
        <v>23</v>
      </c>
      <c r="N5" s="13"/>
      <c r="O5" s="13"/>
      <c r="P5" s="37"/>
      <c r="Q5" s="37"/>
      <c r="R5" s="37"/>
      <c r="S5" s="13"/>
    </row>
    <row r="6" s="4" customFormat="1" ht="39" customHeight="1" spans="1:16384">
      <c r="A6" s="13"/>
      <c r="B6" s="20" t="s">
        <v>24</v>
      </c>
      <c r="C6" s="20"/>
      <c r="D6" s="20"/>
      <c r="E6" s="20"/>
      <c r="F6" s="20" t="s">
        <v>25</v>
      </c>
      <c r="G6" s="20" t="s">
        <v>25</v>
      </c>
      <c r="H6" s="20" t="s">
        <v>25</v>
      </c>
      <c r="I6" s="38" t="s">
        <v>25</v>
      </c>
      <c r="J6" s="20">
        <f>SUBTOTAL(9,J7,J13,J96,J117,J132,J142,J155,J163,J195,J201,J213)</f>
        <v>5432.842668</v>
      </c>
      <c r="K6" s="20">
        <f>SUBTOTAL(9,K7,K13,K96,K117,K132,K142,K155,K163,K195,K201,K213)</f>
        <v>5047.276668</v>
      </c>
      <c r="L6" s="20">
        <f>SUBTOTAL(9,L7,L13,L96,L117,L132,L142,L155,L163,L195,L201,L213)</f>
        <v>311.6665</v>
      </c>
      <c r="M6" s="20">
        <f>SUBTOTAL(9,M7,M13,M96,M117,M132,M142,M155,M163,M195,M201,M213)</f>
        <v>73.8995</v>
      </c>
      <c r="N6" s="20" t="s">
        <v>25</v>
      </c>
      <c r="O6" s="20" t="s">
        <v>25</v>
      </c>
      <c r="P6" s="20" t="s">
        <v>25</v>
      </c>
      <c r="Q6" s="38"/>
      <c r="R6" s="38"/>
      <c r="S6" s="20" t="s">
        <v>25</v>
      </c>
      <c r="XFD6" s="4">
        <f>SUM(A6:XFC6)</f>
        <v>10865.685336</v>
      </c>
    </row>
    <row r="7" s="4" customFormat="1" ht="59" customHeight="1" spans="1:19">
      <c r="A7" s="13">
        <v>1</v>
      </c>
      <c r="B7" s="21" t="s">
        <v>26</v>
      </c>
      <c r="C7" s="21"/>
      <c r="D7" s="21"/>
      <c r="E7" s="21"/>
      <c r="F7" s="22" t="s">
        <v>25</v>
      </c>
      <c r="G7" s="22" t="s">
        <v>25</v>
      </c>
      <c r="H7" s="22" t="s">
        <v>25</v>
      </c>
      <c r="I7" s="39"/>
      <c r="J7" s="22">
        <v>0</v>
      </c>
      <c r="K7" s="22">
        <v>0</v>
      </c>
      <c r="L7" s="22">
        <v>0</v>
      </c>
      <c r="M7" s="22">
        <v>0</v>
      </c>
      <c r="N7" s="22" t="s">
        <v>27</v>
      </c>
      <c r="O7" s="22">
        <v>0</v>
      </c>
      <c r="P7" s="22">
        <v>0</v>
      </c>
      <c r="Q7" s="39"/>
      <c r="R7" s="39"/>
      <c r="S7" s="22"/>
    </row>
    <row r="8" s="5" customFormat="1" ht="39" customHeight="1" spans="1:19">
      <c r="A8" s="13">
        <v>2</v>
      </c>
      <c r="B8" s="23" t="s">
        <v>28</v>
      </c>
      <c r="C8" s="23"/>
      <c r="D8" s="23"/>
      <c r="E8" s="23"/>
      <c r="F8" s="24" t="s">
        <v>29</v>
      </c>
      <c r="G8" s="25" t="s">
        <v>30</v>
      </c>
      <c r="H8" s="24">
        <v>0</v>
      </c>
      <c r="I8" s="25"/>
      <c r="J8" s="24">
        <v>0</v>
      </c>
      <c r="K8" s="24">
        <v>0</v>
      </c>
      <c r="L8" s="24">
        <v>0</v>
      </c>
      <c r="M8" s="24">
        <v>0</v>
      </c>
      <c r="N8" s="24" t="s">
        <v>27</v>
      </c>
      <c r="O8" s="24">
        <v>0</v>
      </c>
      <c r="P8" s="24">
        <v>0</v>
      </c>
      <c r="Q8" s="25"/>
      <c r="R8" s="25"/>
      <c r="S8" s="43"/>
    </row>
    <row r="9" s="5" customFormat="1" ht="43.9" customHeight="1" spans="1:19">
      <c r="A9" s="13">
        <v>3</v>
      </c>
      <c r="B9" s="23" t="s">
        <v>31</v>
      </c>
      <c r="C9" s="23"/>
      <c r="D9" s="23"/>
      <c r="E9" s="23"/>
      <c r="F9" s="24" t="s">
        <v>29</v>
      </c>
      <c r="G9" s="24" t="s">
        <v>30</v>
      </c>
      <c r="H9" s="24">
        <v>0</v>
      </c>
      <c r="I9" s="25"/>
      <c r="J9" s="24">
        <v>0</v>
      </c>
      <c r="K9" s="24">
        <v>0</v>
      </c>
      <c r="L9" s="24">
        <v>0</v>
      </c>
      <c r="M9" s="24">
        <v>0</v>
      </c>
      <c r="N9" s="24" t="s">
        <v>27</v>
      </c>
      <c r="O9" s="24">
        <v>0</v>
      </c>
      <c r="P9" s="24">
        <v>0</v>
      </c>
      <c r="Q9" s="25"/>
      <c r="R9" s="25"/>
      <c r="S9" s="43"/>
    </row>
    <row r="10" s="5" customFormat="1" ht="43.9" customHeight="1" spans="1:19">
      <c r="A10" s="13"/>
      <c r="B10" s="26" t="s">
        <v>32</v>
      </c>
      <c r="C10" s="26" t="s">
        <v>25</v>
      </c>
      <c r="D10" s="26"/>
      <c r="E10" s="26"/>
      <c r="F10" s="27" t="s">
        <v>29</v>
      </c>
      <c r="G10" s="27" t="s">
        <v>30</v>
      </c>
      <c r="H10" s="27">
        <v>0</v>
      </c>
      <c r="I10" s="27"/>
      <c r="J10" s="27">
        <v>0</v>
      </c>
      <c r="K10" s="27">
        <v>0</v>
      </c>
      <c r="L10" s="27">
        <v>0</v>
      </c>
      <c r="M10" s="27">
        <v>0</v>
      </c>
      <c r="N10" s="13" t="s">
        <v>27</v>
      </c>
      <c r="O10" s="27">
        <v>0</v>
      </c>
      <c r="P10" s="27">
        <v>0</v>
      </c>
      <c r="Q10" s="27"/>
      <c r="R10" s="27"/>
      <c r="S10" s="44"/>
    </row>
    <row r="11" s="5" customFormat="1" ht="43.9" customHeight="1" spans="1:19">
      <c r="A11" s="13"/>
      <c r="B11" s="26" t="s">
        <v>33</v>
      </c>
      <c r="C11" s="26" t="s">
        <v>25</v>
      </c>
      <c r="D11" s="26"/>
      <c r="E11" s="26"/>
      <c r="F11" s="27" t="s">
        <v>29</v>
      </c>
      <c r="G11" s="27" t="s">
        <v>34</v>
      </c>
      <c r="H11" s="27">
        <v>0</v>
      </c>
      <c r="I11" s="27"/>
      <c r="J11" s="27">
        <v>0</v>
      </c>
      <c r="K11" s="27">
        <v>0</v>
      </c>
      <c r="L11" s="27">
        <v>0</v>
      </c>
      <c r="M11" s="27">
        <v>0</v>
      </c>
      <c r="N11" s="13" t="s">
        <v>27</v>
      </c>
      <c r="O11" s="27">
        <v>0</v>
      </c>
      <c r="P11" s="27">
        <v>0</v>
      </c>
      <c r="Q11" s="27"/>
      <c r="R11" s="27"/>
      <c r="S11" s="44"/>
    </row>
    <row r="12" s="5" customFormat="1" ht="35" customHeight="1" spans="1:19">
      <c r="A12" s="13">
        <v>4</v>
      </c>
      <c r="B12" s="23" t="s">
        <v>35</v>
      </c>
      <c r="C12" s="23"/>
      <c r="D12" s="23"/>
      <c r="E12" s="23"/>
      <c r="F12" s="24" t="s">
        <v>29</v>
      </c>
      <c r="G12" s="24" t="s">
        <v>30</v>
      </c>
      <c r="H12" s="24">
        <v>0</v>
      </c>
      <c r="I12" s="25"/>
      <c r="J12" s="24">
        <v>0</v>
      </c>
      <c r="K12" s="24">
        <v>0</v>
      </c>
      <c r="L12" s="24">
        <v>0</v>
      </c>
      <c r="M12" s="24">
        <v>0</v>
      </c>
      <c r="N12" s="24" t="s">
        <v>27</v>
      </c>
      <c r="O12" s="24">
        <v>0</v>
      </c>
      <c r="P12" s="24">
        <v>0</v>
      </c>
      <c r="Q12" s="25"/>
      <c r="R12" s="25"/>
      <c r="S12" s="43"/>
    </row>
    <row r="13" s="4" customFormat="1" ht="49.9" customHeight="1" spans="1:19">
      <c r="A13" s="13">
        <v>7</v>
      </c>
      <c r="B13" s="21" t="s">
        <v>36</v>
      </c>
      <c r="C13" s="21"/>
      <c r="D13" s="21"/>
      <c r="E13" s="21"/>
      <c r="F13" s="22" t="s">
        <v>25</v>
      </c>
      <c r="G13" s="22" t="s">
        <v>25</v>
      </c>
      <c r="H13" s="22" t="s">
        <v>25</v>
      </c>
      <c r="I13" s="39"/>
      <c r="J13" s="22">
        <f>SUM(J14,J37,J63,J75,J80,J92)</f>
        <v>279.359</v>
      </c>
      <c r="K13" s="22">
        <f>SUM(K14,K37,K63,K75,K80,K92)</f>
        <v>122.892</v>
      </c>
      <c r="L13" s="22">
        <f>SUM(L14,L37,L63,L75,L80,L92)</f>
        <v>104.117</v>
      </c>
      <c r="M13" s="22">
        <f>SUM(M14,M37,M63,M75,M80,M92)</f>
        <v>52.35</v>
      </c>
      <c r="N13" s="22" t="s">
        <v>27</v>
      </c>
      <c r="O13" s="22">
        <v>1053</v>
      </c>
      <c r="P13" s="22">
        <v>3173</v>
      </c>
      <c r="Q13" s="39"/>
      <c r="R13" s="39"/>
      <c r="S13" s="39" t="s">
        <v>37</v>
      </c>
    </row>
    <row r="14" s="4" customFormat="1" ht="49.9" customHeight="1" spans="1:19">
      <c r="A14" s="13">
        <v>8</v>
      </c>
      <c r="B14" s="23" t="s">
        <v>38</v>
      </c>
      <c r="C14" s="23"/>
      <c r="D14" s="23"/>
      <c r="E14" s="23"/>
      <c r="F14" s="23" t="s">
        <v>29</v>
      </c>
      <c r="G14" s="25" t="s">
        <v>39</v>
      </c>
      <c r="H14" s="24" t="s">
        <v>25</v>
      </c>
      <c r="I14" s="24" t="s">
        <v>40</v>
      </c>
      <c r="J14" s="24">
        <f>SUM(J15,J21,J35,J36)</f>
        <v>36.067</v>
      </c>
      <c r="K14" s="24">
        <f>SUM(K15,K21,K35,K36)</f>
        <v>5.85</v>
      </c>
      <c r="L14" s="24">
        <f>SUM(L15,L21,L35,L36)</f>
        <v>30.217</v>
      </c>
      <c r="M14" s="24">
        <f>SUM(M15,M21,M35,M36)</f>
        <v>0</v>
      </c>
      <c r="N14" s="25" t="s">
        <v>27</v>
      </c>
      <c r="O14" s="24">
        <v>105</v>
      </c>
      <c r="P14" s="24">
        <v>336</v>
      </c>
      <c r="Q14" s="25"/>
      <c r="R14" s="25"/>
      <c r="S14" s="25" t="s">
        <v>37</v>
      </c>
    </row>
    <row r="15" s="4" customFormat="1" ht="49.9" customHeight="1" spans="1:19">
      <c r="A15" s="13">
        <v>9</v>
      </c>
      <c r="B15" s="28" t="s">
        <v>41</v>
      </c>
      <c r="C15" s="28"/>
      <c r="D15" s="28"/>
      <c r="E15" s="28"/>
      <c r="F15" s="28" t="s">
        <v>29</v>
      </c>
      <c r="G15" s="28" t="s">
        <v>39</v>
      </c>
      <c r="H15" s="28" t="s">
        <v>25</v>
      </c>
      <c r="I15" s="28" t="s">
        <v>42</v>
      </c>
      <c r="J15" s="28">
        <f>SUM(J16,J17,J19)</f>
        <v>11.767</v>
      </c>
      <c r="K15" s="28">
        <f>SUM(K16,K17,K19)</f>
        <v>0</v>
      </c>
      <c r="L15" s="28">
        <f>SUM(L16,L17,L19)</f>
        <v>11.767</v>
      </c>
      <c r="M15" s="28">
        <f>SUM(M16,M17,M19)</f>
        <v>0</v>
      </c>
      <c r="N15" s="28" t="s">
        <v>27</v>
      </c>
      <c r="O15" s="28">
        <v>43</v>
      </c>
      <c r="P15" s="28">
        <v>133</v>
      </c>
      <c r="Q15" s="28"/>
      <c r="R15" s="41"/>
      <c r="S15" s="41" t="s">
        <v>37</v>
      </c>
    </row>
    <row r="16" s="4" customFormat="1" ht="49.9" customHeight="1" spans="1:19">
      <c r="A16" s="13">
        <v>10</v>
      </c>
      <c r="B16" s="29" t="s">
        <v>43</v>
      </c>
      <c r="C16" s="29" t="s">
        <v>25</v>
      </c>
      <c r="D16" s="29"/>
      <c r="E16" s="29"/>
      <c r="F16" s="29" t="s">
        <v>29</v>
      </c>
      <c r="G16" s="29" t="s">
        <v>39</v>
      </c>
      <c r="H16" s="29">
        <v>0</v>
      </c>
      <c r="I16" s="29" t="s">
        <v>44</v>
      </c>
      <c r="J16" s="29">
        <v>0</v>
      </c>
      <c r="K16" s="29">
        <v>0</v>
      </c>
      <c r="L16" s="29">
        <v>0</v>
      </c>
      <c r="M16" s="29">
        <v>0</v>
      </c>
      <c r="N16" s="29" t="s">
        <v>27</v>
      </c>
      <c r="O16" s="29">
        <v>0</v>
      </c>
      <c r="P16" s="29">
        <v>0</v>
      </c>
      <c r="Q16" s="29"/>
      <c r="R16" s="29"/>
      <c r="S16" s="45" t="s">
        <v>37</v>
      </c>
    </row>
    <row r="17" s="6" customFormat="1" ht="67" customHeight="1" spans="1:19">
      <c r="A17" s="13">
        <v>14</v>
      </c>
      <c r="B17" s="29" t="s">
        <v>58</v>
      </c>
      <c r="C17" s="29" t="s">
        <v>25</v>
      </c>
      <c r="D17" s="29"/>
      <c r="E17" s="29"/>
      <c r="F17" s="29" t="s">
        <v>29</v>
      </c>
      <c r="G17" s="29" t="s">
        <v>39</v>
      </c>
      <c r="H17" s="29">
        <v>143.9</v>
      </c>
      <c r="I17" s="29" t="s">
        <v>59</v>
      </c>
      <c r="J17" s="29">
        <v>4.317</v>
      </c>
      <c r="K17" s="29">
        <v>0</v>
      </c>
      <c r="L17" s="29">
        <v>4.317</v>
      </c>
      <c r="M17" s="29">
        <v>0</v>
      </c>
      <c r="N17" s="29" t="s">
        <v>27</v>
      </c>
      <c r="O17" s="29">
        <v>21</v>
      </c>
      <c r="P17" s="29">
        <v>66</v>
      </c>
      <c r="Q17" s="29"/>
      <c r="R17" s="29"/>
      <c r="S17" s="45" t="s">
        <v>37</v>
      </c>
    </row>
    <row r="18" s="4" customFormat="1" ht="67" customHeight="1" spans="1:19">
      <c r="A18" s="13">
        <v>16</v>
      </c>
      <c r="B18" s="31"/>
      <c r="C18" s="31" t="s">
        <v>47</v>
      </c>
      <c r="D18" s="31" t="s">
        <v>63</v>
      </c>
      <c r="E18" s="31"/>
      <c r="F18" s="31" t="s">
        <v>29</v>
      </c>
      <c r="G18" s="31" t="s">
        <v>39</v>
      </c>
      <c r="H18" s="31">
        <v>143.9</v>
      </c>
      <c r="I18" s="31" t="s">
        <v>64</v>
      </c>
      <c r="J18" s="31">
        <f>K18+L18+M18</f>
        <v>4.317</v>
      </c>
      <c r="K18" s="31">
        <v>0</v>
      </c>
      <c r="L18" s="31">
        <v>4.317</v>
      </c>
      <c r="M18" s="31">
        <v>0</v>
      </c>
      <c r="N18" s="31" t="s">
        <v>27</v>
      </c>
      <c r="O18" s="31">
        <v>21</v>
      </c>
      <c r="P18" s="31">
        <v>66</v>
      </c>
      <c r="Q18" s="31" t="s">
        <v>45</v>
      </c>
      <c r="R18" s="31" t="s">
        <v>65</v>
      </c>
      <c r="S18" s="31" t="s">
        <v>37</v>
      </c>
    </row>
    <row r="19" s="6" customFormat="1" ht="67" customHeight="1" spans="1:19">
      <c r="A19" s="13">
        <v>19</v>
      </c>
      <c r="B19" s="29" t="s">
        <v>72</v>
      </c>
      <c r="C19" s="29" t="s">
        <v>25</v>
      </c>
      <c r="D19" s="29"/>
      <c r="E19" s="29"/>
      <c r="F19" s="29" t="s">
        <v>29</v>
      </c>
      <c r="G19" s="29" t="s">
        <v>39</v>
      </c>
      <c r="H19" s="29">
        <v>149</v>
      </c>
      <c r="I19" s="29" t="s">
        <v>73</v>
      </c>
      <c r="J19" s="29">
        <f>SUM(J20)</f>
        <v>7.45</v>
      </c>
      <c r="K19" s="29">
        <f>SUM(K20)</f>
        <v>0</v>
      </c>
      <c r="L19" s="29">
        <f>SUM(L20)</f>
        <v>7.45</v>
      </c>
      <c r="M19" s="29">
        <f>SUM(M20)</f>
        <v>0</v>
      </c>
      <c r="N19" s="29" t="s">
        <v>27</v>
      </c>
      <c r="O19" s="29">
        <v>22</v>
      </c>
      <c r="P19" s="29">
        <v>67</v>
      </c>
      <c r="Q19" s="29"/>
      <c r="R19" s="29"/>
      <c r="S19" s="45" t="s">
        <v>37</v>
      </c>
    </row>
    <row r="20" s="4" customFormat="1" ht="59" customHeight="1" spans="1:19">
      <c r="A20" s="13">
        <v>20</v>
      </c>
      <c r="B20" s="31"/>
      <c r="C20" s="31" t="s">
        <v>47</v>
      </c>
      <c r="D20" s="31" t="s">
        <v>63</v>
      </c>
      <c r="E20" s="31"/>
      <c r="F20" s="31" t="s">
        <v>29</v>
      </c>
      <c r="G20" s="31" t="s">
        <v>39</v>
      </c>
      <c r="H20" s="31">
        <v>149</v>
      </c>
      <c r="I20" s="31" t="s">
        <v>75</v>
      </c>
      <c r="J20" s="31">
        <f>K20+L20+M20</f>
        <v>7.45</v>
      </c>
      <c r="K20" s="31">
        <v>0</v>
      </c>
      <c r="L20" s="31">
        <v>7.45</v>
      </c>
      <c r="M20" s="31">
        <v>0</v>
      </c>
      <c r="N20" s="31" t="s">
        <v>27</v>
      </c>
      <c r="O20" s="31">
        <v>22</v>
      </c>
      <c r="P20" s="31">
        <v>67</v>
      </c>
      <c r="Q20" s="31" t="s">
        <v>50</v>
      </c>
      <c r="R20" s="31" t="s">
        <v>76</v>
      </c>
      <c r="S20" s="31" t="s">
        <v>37</v>
      </c>
    </row>
    <row r="21" s="6" customFormat="1" ht="67" customHeight="1" spans="1:19">
      <c r="A21" s="13">
        <v>22</v>
      </c>
      <c r="B21" s="28" t="s">
        <v>79</v>
      </c>
      <c r="C21" s="28"/>
      <c r="D21" s="28"/>
      <c r="E21" s="28"/>
      <c r="F21" s="28" t="s">
        <v>29</v>
      </c>
      <c r="G21" s="28" t="s">
        <v>39</v>
      </c>
      <c r="H21" s="28">
        <v>259</v>
      </c>
      <c r="I21" s="28" t="s">
        <v>80</v>
      </c>
      <c r="J21" s="28">
        <f>SUM(J22,J24,J26,J27,J29,J31,J32,J33,J34)</f>
        <v>24.3</v>
      </c>
      <c r="K21" s="28">
        <f>SUM(K22,K24,K26,K27,K29,K31,K32,K33,K34)</f>
        <v>5.85</v>
      </c>
      <c r="L21" s="28">
        <f>SUM(L22,L24,L26,L27,L29,L31,L32,L33,L34)</f>
        <v>18.45</v>
      </c>
      <c r="M21" s="28">
        <f>SUM(M22,M24,M26,M27,M29,M31,M32,M33,M34)</f>
        <v>0</v>
      </c>
      <c r="N21" s="28" t="s">
        <v>27</v>
      </c>
      <c r="O21" s="28">
        <v>62</v>
      </c>
      <c r="P21" s="28">
        <v>203</v>
      </c>
      <c r="Q21" s="41"/>
      <c r="R21" s="41"/>
      <c r="S21" s="28" t="s">
        <v>37</v>
      </c>
    </row>
    <row r="22" s="6" customFormat="1" ht="67" customHeight="1" spans="1:19">
      <c r="A22" s="13">
        <v>23</v>
      </c>
      <c r="B22" s="29" t="s">
        <v>81</v>
      </c>
      <c r="C22" s="29" t="s">
        <v>25</v>
      </c>
      <c r="D22" s="29"/>
      <c r="E22" s="29"/>
      <c r="F22" s="29" t="s">
        <v>29</v>
      </c>
      <c r="G22" s="29" t="s">
        <v>39</v>
      </c>
      <c r="H22" s="29">
        <v>5</v>
      </c>
      <c r="I22" s="29" t="s">
        <v>82</v>
      </c>
      <c r="J22" s="29">
        <v>0.5</v>
      </c>
      <c r="K22" s="29">
        <v>0.5</v>
      </c>
      <c r="L22" s="29">
        <v>0</v>
      </c>
      <c r="M22" s="29">
        <v>0</v>
      </c>
      <c r="N22" s="29" t="s">
        <v>27</v>
      </c>
      <c r="O22" s="29">
        <v>1</v>
      </c>
      <c r="P22" s="29">
        <v>2</v>
      </c>
      <c r="Q22" s="29"/>
      <c r="R22" s="29"/>
      <c r="S22" s="45" t="s">
        <v>37</v>
      </c>
    </row>
    <row r="23" s="4" customFormat="1" ht="67" customHeight="1" spans="1:19">
      <c r="A23" s="13">
        <v>24</v>
      </c>
      <c r="B23" s="31"/>
      <c r="C23" s="31" t="s">
        <v>47</v>
      </c>
      <c r="D23" s="31" t="s">
        <v>63</v>
      </c>
      <c r="E23" s="31"/>
      <c r="F23" s="31" t="s">
        <v>29</v>
      </c>
      <c r="G23" s="31" t="s">
        <v>39</v>
      </c>
      <c r="H23" s="31">
        <v>5</v>
      </c>
      <c r="I23" s="31" t="s">
        <v>84</v>
      </c>
      <c r="J23" s="31">
        <v>0.5</v>
      </c>
      <c r="K23" s="31">
        <v>0.5</v>
      </c>
      <c r="L23" s="31">
        <v>0</v>
      </c>
      <c r="M23" s="31">
        <v>0</v>
      </c>
      <c r="N23" s="31" t="s">
        <v>27</v>
      </c>
      <c r="O23" s="31">
        <v>1</v>
      </c>
      <c r="P23" s="31">
        <v>2</v>
      </c>
      <c r="Q23" s="31" t="s">
        <v>45</v>
      </c>
      <c r="R23" s="31" t="s">
        <v>85</v>
      </c>
      <c r="S23" s="31" t="s">
        <v>37</v>
      </c>
    </row>
    <row r="24" s="6" customFormat="1" ht="67" customHeight="1" spans="1:19">
      <c r="A24" s="13">
        <v>28</v>
      </c>
      <c r="B24" s="29" t="s">
        <v>94</v>
      </c>
      <c r="C24" s="29" t="s">
        <v>25</v>
      </c>
      <c r="D24" s="29"/>
      <c r="E24" s="29"/>
      <c r="F24" s="29" t="s">
        <v>29</v>
      </c>
      <c r="G24" s="29" t="s">
        <v>39</v>
      </c>
      <c r="H24" s="29">
        <v>215</v>
      </c>
      <c r="I24" s="29" t="s">
        <v>95</v>
      </c>
      <c r="J24" s="29">
        <v>21.5</v>
      </c>
      <c r="K24" s="29">
        <v>4.05</v>
      </c>
      <c r="L24" s="29">
        <v>17.45</v>
      </c>
      <c r="M24" s="29">
        <v>0</v>
      </c>
      <c r="N24" s="29" t="s">
        <v>27</v>
      </c>
      <c r="O24" s="29">
        <v>50</v>
      </c>
      <c r="P24" s="29">
        <v>166</v>
      </c>
      <c r="Q24" s="29"/>
      <c r="R24" s="29"/>
      <c r="S24" s="45" t="s">
        <v>37</v>
      </c>
    </row>
    <row r="25" s="4" customFormat="1" ht="67" customHeight="1" spans="1:19">
      <c r="A25" s="13">
        <v>29</v>
      </c>
      <c r="B25" s="31"/>
      <c r="C25" s="31" t="s">
        <v>47</v>
      </c>
      <c r="D25" s="31" t="s">
        <v>63</v>
      </c>
      <c r="E25" s="31"/>
      <c r="F25" s="31" t="s">
        <v>29</v>
      </c>
      <c r="G25" s="31" t="s">
        <v>39</v>
      </c>
      <c r="H25" s="31">
        <v>215</v>
      </c>
      <c r="I25" s="31" t="s">
        <v>96</v>
      </c>
      <c r="J25" s="31">
        <f>K25+L25</f>
        <v>21.5</v>
      </c>
      <c r="K25" s="31">
        <v>4.05</v>
      </c>
      <c r="L25" s="31">
        <v>17.45</v>
      </c>
      <c r="M25" s="31">
        <v>0</v>
      </c>
      <c r="N25" s="31" t="s">
        <v>27</v>
      </c>
      <c r="O25" s="31">
        <v>50</v>
      </c>
      <c r="P25" s="31">
        <v>166</v>
      </c>
      <c r="Q25" s="31" t="s">
        <v>45</v>
      </c>
      <c r="R25" s="31" t="s">
        <v>97</v>
      </c>
      <c r="S25" s="31" t="s">
        <v>37</v>
      </c>
    </row>
    <row r="26" s="6" customFormat="1" ht="67" customHeight="1" spans="1:19">
      <c r="A26" s="13">
        <v>33</v>
      </c>
      <c r="B26" s="29" t="s">
        <v>106</v>
      </c>
      <c r="C26" s="29" t="s">
        <v>25</v>
      </c>
      <c r="D26" s="29"/>
      <c r="E26" s="29"/>
      <c r="F26" s="29" t="s">
        <v>29</v>
      </c>
      <c r="G26" s="29" t="s">
        <v>39</v>
      </c>
      <c r="H26" s="29">
        <v>0</v>
      </c>
      <c r="I26" s="29" t="s">
        <v>107</v>
      </c>
      <c r="J26" s="29">
        <v>0</v>
      </c>
      <c r="K26" s="29">
        <v>0</v>
      </c>
      <c r="L26" s="29">
        <v>0</v>
      </c>
      <c r="M26" s="29">
        <v>0</v>
      </c>
      <c r="N26" s="29" t="s">
        <v>27</v>
      </c>
      <c r="O26" s="29">
        <v>0</v>
      </c>
      <c r="P26" s="29">
        <v>0</v>
      </c>
      <c r="Q26" s="29"/>
      <c r="R26" s="29"/>
      <c r="S26" s="29" t="s">
        <v>37</v>
      </c>
    </row>
    <row r="27" s="6" customFormat="1" ht="67" customHeight="1" spans="1:19">
      <c r="A27" s="13">
        <v>35</v>
      </c>
      <c r="B27" s="29" t="s">
        <v>112</v>
      </c>
      <c r="C27" s="29" t="s">
        <v>25</v>
      </c>
      <c r="D27" s="29"/>
      <c r="E27" s="29"/>
      <c r="F27" s="29" t="s">
        <v>29</v>
      </c>
      <c r="G27" s="29" t="s">
        <v>39</v>
      </c>
      <c r="H27" s="29">
        <v>34</v>
      </c>
      <c r="I27" s="29" t="s">
        <v>113</v>
      </c>
      <c r="J27" s="29">
        <f>SUM(J28)</f>
        <v>1.8</v>
      </c>
      <c r="K27" s="29">
        <f>SUM(K28)</f>
        <v>0.8</v>
      </c>
      <c r="L27" s="29">
        <f>SUM(L28)</f>
        <v>1</v>
      </c>
      <c r="M27" s="29">
        <f>SUM(M28)</f>
        <v>0</v>
      </c>
      <c r="N27" s="29" t="s">
        <v>27</v>
      </c>
      <c r="O27" s="29">
        <v>10</v>
      </c>
      <c r="P27" s="29">
        <v>32</v>
      </c>
      <c r="Q27" s="29"/>
      <c r="R27" s="29"/>
      <c r="S27" s="29" t="s">
        <v>37</v>
      </c>
    </row>
    <row r="28" s="4" customFormat="1" ht="67" customHeight="1" spans="1:19">
      <c r="A28" s="13">
        <v>36</v>
      </c>
      <c r="B28" s="31"/>
      <c r="C28" s="31" t="s">
        <v>47</v>
      </c>
      <c r="D28" s="31" t="s">
        <v>63</v>
      </c>
      <c r="E28" s="31"/>
      <c r="F28" s="31" t="s">
        <v>29</v>
      </c>
      <c r="G28" s="31" t="s">
        <v>39</v>
      </c>
      <c r="H28" s="31">
        <v>18</v>
      </c>
      <c r="I28" s="31" t="s">
        <v>115</v>
      </c>
      <c r="J28" s="31">
        <f>K28+L28</f>
        <v>1.8</v>
      </c>
      <c r="K28" s="31">
        <v>0.8</v>
      </c>
      <c r="L28" s="31">
        <v>1</v>
      </c>
      <c r="M28" s="31">
        <v>0</v>
      </c>
      <c r="N28" s="31" t="s">
        <v>27</v>
      </c>
      <c r="O28" s="31">
        <v>10</v>
      </c>
      <c r="P28" s="31">
        <v>32</v>
      </c>
      <c r="Q28" s="31" t="s">
        <v>45</v>
      </c>
      <c r="R28" s="31" t="s">
        <v>116</v>
      </c>
      <c r="S28" s="31" t="s">
        <v>37</v>
      </c>
    </row>
    <row r="29" s="6" customFormat="1" ht="67" customHeight="1" spans="1:19">
      <c r="A29" s="13">
        <v>38</v>
      </c>
      <c r="B29" s="29" t="s">
        <v>117</v>
      </c>
      <c r="C29" s="29" t="s">
        <v>25</v>
      </c>
      <c r="D29" s="29"/>
      <c r="E29" s="29"/>
      <c r="F29" s="29" t="s">
        <v>29</v>
      </c>
      <c r="G29" s="29" t="s">
        <v>39</v>
      </c>
      <c r="H29" s="29">
        <v>5</v>
      </c>
      <c r="I29" s="29" t="s">
        <v>118</v>
      </c>
      <c r="J29" s="29">
        <v>0.5</v>
      </c>
      <c r="K29" s="29">
        <v>0.5</v>
      </c>
      <c r="L29" s="29">
        <v>0</v>
      </c>
      <c r="M29" s="29">
        <v>0</v>
      </c>
      <c r="N29" s="29" t="s">
        <v>27</v>
      </c>
      <c r="O29" s="29">
        <v>1</v>
      </c>
      <c r="P29" s="29">
        <v>3</v>
      </c>
      <c r="Q29" s="29"/>
      <c r="R29" s="29"/>
      <c r="S29" s="29" t="s">
        <v>37</v>
      </c>
    </row>
    <row r="30" s="6" customFormat="1" ht="67" customHeight="1" spans="1:19">
      <c r="A30" s="13">
        <v>39</v>
      </c>
      <c r="B30" s="34"/>
      <c r="C30" s="34" t="s">
        <v>47</v>
      </c>
      <c r="D30" s="34" t="s">
        <v>63</v>
      </c>
      <c r="E30" s="34"/>
      <c r="F30" s="34" t="s">
        <v>29</v>
      </c>
      <c r="G30" s="34" t="s">
        <v>39</v>
      </c>
      <c r="H30" s="34">
        <v>5</v>
      </c>
      <c r="I30" s="57" t="s">
        <v>120</v>
      </c>
      <c r="J30" s="34">
        <v>0.5</v>
      </c>
      <c r="K30" s="34">
        <v>0.5</v>
      </c>
      <c r="L30" s="34">
        <v>0</v>
      </c>
      <c r="M30" s="34">
        <v>0</v>
      </c>
      <c r="N30" s="34" t="s">
        <v>27</v>
      </c>
      <c r="O30" s="34">
        <v>1</v>
      </c>
      <c r="P30" s="34">
        <v>3</v>
      </c>
      <c r="Q30" s="57" t="s">
        <v>45</v>
      </c>
      <c r="R30" s="57" t="s">
        <v>121</v>
      </c>
      <c r="S30" s="65" t="s">
        <v>37</v>
      </c>
    </row>
    <row r="31" s="6" customFormat="1" ht="67" customHeight="1" spans="1:19">
      <c r="A31" s="13">
        <v>42</v>
      </c>
      <c r="B31" s="29" t="s">
        <v>127</v>
      </c>
      <c r="C31" s="29" t="s">
        <v>25</v>
      </c>
      <c r="D31" s="29"/>
      <c r="E31" s="29"/>
      <c r="F31" s="29" t="s">
        <v>29</v>
      </c>
      <c r="G31" s="29" t="s">
        <v>39</v>
      </c>
      <c r="H31" s="29">
        <v>0</v>
      </c>
      <c r="I31" s="29" t="s">
        <v>128</v>
      </c>
      <c r="J31" s="29">
        <v>0</v>
      </c>
      <c r="K31" s="29">
        <v>0</v>
      </c>
      <c r="L31" s="29">
        <v>0</v>
      </c>
      <c r="M31" s="29">
        <v>0</v>
      </c>
      <c r="N31" s="29" t="s">
        <v>27</v>
      </c>
      <c r="O31" s="29">
        <v>0</v>
      </c>
      <c r="P31" s="29">
        <v>0</v>
      </c>
      <c r="Q31" s="29"/>
      <c r="R31" s="29"/>
      <c r="S31" s="29" t="s">
        <v>37</v>
      </c>
    </row>
    <row r="32" s="6" customFormat="1" ht="67" customHeight="1" spans="1:19">
      <c r="A32" s="13">
        <v>43</v>
      </c>
      <c r="B32" s="29" t="s">
        <v>129</v>
      </c>
      <c r="C32" s="29" t="s">
        <v>25</v>
      </c>
      <c r="D32" s="29"/>
      <c r="E32" s="29"/>
      <c r="F32" s="29" t="s">
        <v>29</v>
      </c>
      <c r="G32" s="29" t="s">
        <v>39</v>
      </c>
      <c r="H32" s="29">
        <v>0</v>
      </c>
      <c r="I32" s="29" t="s">
        <v>130</v>
      </c>
      <c r="J32" s="29">
        <v>0</v>
      </c>
      <c r="K32" s="29">
        <v>0</v>
      </c>
      <c r="L32" s="29">
        <v>0</v>
      </c>
      <c r="M32" s="29">
        <v>0</v>
      </c>
      <c r="N32" s="29" t="s">
        <v>27</v>
      </c>
      <c r="O32" s="29">
        <v>0</v>
      </c>
      <c r="P32" s="29">
        <v>0</v>
      </c>
      <c r="Q32" s="29"/>
      <c r="R32" s="29"/>
      <c r="S32" s="29" t="s">
        <v>37</v>
      </c>
    </row>
    <row r="33" s="6" customFormat="1" ht="67" customHeight="1" spans="1:19">
      <c r="A33" s="13">
        <v>44</v>
      </c>
      <c r="B33" s="29" t="s">
        <v>131</v>
      </c>
      <c r="C33" s="29" t="s">
        <v>25</v>
      </c>
      <c r="D33" s="29"/>
      <c r="E33" s="29"/>
      <c r="F33" s="29" t="s">
        <v>29</v>
      </c>
      <c r="G33" s="29" t="s">
        <v>39</v>
      </c>
      <c r="H33" s="29">
        <v>0</v>
      </c>
      <c r="I33" s="29" t="s">
        <v>132</v>
      </c>
      <c r="J33" s="29">
        <v>0</v>
      </c>
      <c r="K33" s="29">
        <v>0</v>
      </c>
      <c r="L33" s="29">
        <v>0</v>
      </c>
      <c r="M33" s="29">
        <v>0</v>
      </c>
      <c r="N33" s="29" t="s">
        <v>27</v>
      </c>
      <c r="O33" s="29">
        <v>0</v>
      </c>
      <c r="P33" s="29">
        <v>0</v>
      </c>
      <c r="Q33" s="29"/>
      <c r="R33" s="29"/>
      <c r="S33" s="29" t="s">
        <v>37</v>
      </c>
    </row>
    <row r="34" s="6" customFormat="1" ht="67" customHeight="1" spans="1:19">
      <c r="A34" s="13">
        <v>45</v>
      </c>
      <c r="B34" s="29" t="s">
        <v>133</v>
      </c>
      <c r="C34" s="29" t="s">
        <v>25</v>
      </c>
      <c r="D34" s="29"/>
      <c r="E34" s="29"/>
      <c r="F34" s="29" t="s">
        <v>29</v>
      </c>
      <c r="G34" s="29" t="s">
        <v>39</v>
      </c>
      <c r="H34" s="29">
        <v>0</v>
      </c>
      <c r="I34" s="29" t="s">
        <v>134</v>
      </c>
      <c r="J34" s="29">
        <v>0</v>
      </c>
      <c r="K34" s="29">
        <v>0</v>
      </c>
      <c r="L34" s="29">
        <v>0</v>
      </c>
      <c r="M34" s="29">
        <v>0</v>
      </c>
      <c r="N34" s="29" t="s">
        <v>27</v>
      </c>
      <c r="O34" s="29">
        <v>0</v>
      </c>
      <c r="P34" s="29">
        <v>0</v>
      </c>
      <c r="Q34" s="29"/>
      <c r="R34" s="29"/>
      <c r="S34" s="29" t="s">
        <v>37</v>
      </c>
    </row>
    <row r="35" s="6" customFormat="1" ht="67" customHeight="1" spans="1:19">
      <c r="A35" s="13">
        <v>46</v>
      </c>
      <c r="B35" s="28" t="s">
        <v>135</v>
      </c>
      <c r="C35" s="28"/>
      <c r="D35" s="28"/>
      <c r="E35" s="28"/>
      <c r="F35" s="28" t="s">
        <v>136</v>
      </c>
      <c r="G35" s="28" t="s">
        <v>39</v>
      </c>
      <c r="H35" s="28">
        <v>0</v>
      </c>
      <c r="I35" s="28"/>
      <c r="J35" s="28">
        <v>0</v>
      </c>
      <c r="K35" s="28">
        <v>0</v>
      </c>
      <c r="L35" s="28">
        <v>0</v>
      </c>
      <c r="M35" s="28">
        <v>0</v>
      </c>
      <c r="N35" s="28" t="s">
        <v>27</v>
      </c>
      <c r="O35" s="28">
        <v>0</v>
      </c>
      <c r="P35" s="28">
        <v>0</v>
      </c>
      <c r="Q35" s="41"/>
      <c r="R35" s="41"/>
      <c r="S35" s="41" t="s">
        <v>37</v>
      </c>
    </row>
    <row r="36" s="6" customFormat="1" ht="67" customHeight="1" spans="1:19">
      <c r="A36" s="13">
        <v>47</v>
      </c>
      <c r="B36" s="28" t="s">
        <v>137</v>
      </c>
      <c r="C36" s="28"/>
      <c r="D36" s="28"/>
      <c r="E36" s="28"/>
      <c r="F36" s="28" t="s">
        <v>136</v>
      </c>
      <c r="G36" s="28" t="s">
        <v>39</v>
      </c>
      <c r="H36" s="28">
        <v>0</v>
      </c>
      <c r="I36" s="28"/>
      <c r="J36" s="28">
        <v>0</v>
      </c>
      <c r="K36" s="28">
        <v>0</v>
      </c>
      <c r="L36" s="28">
        <v>0</v>
      </c>
      <c r="M36" s="28">
        <v>0</v>
      </c>
      <c r="N36" s="28" t="s">
        <v>27</v>
      </c>
      <c r="O36" s="28">
        <v>0</v>
      </c>
      <c r="P36" s="28">
        <v>0</v>
      </c>
      <c r="Q36" s="41"/>
      <c r="R36" s="41"/>
      <c r="S36" s="41" t="s">
        <v>37</v>
      </c>
    </row>
    <row r="37" s="6" customFormat="1" ht="67" customHeight="1" spans="1:19">
      <c r="A37" s="13">
        <v>48</v>
      </c>
      <c r="B37" s="23" t="s">
        <v>138</v>
      </c>
      <c r="C37" s="23"/>
      <c r="D37" s="23"/>
      <c r="E37" s="23"/>
      <c r="F37" s="24" t="s">
        <v>29</v>
      </c>
      <c r="G37" s="25" t="s">
        <v>25</v>
      </c>
      <c r="H37" s="24" t="s">
        <v>25</v>
      </c>
      <c r="I37" s="24" t="s">
        <v>139</v>
      </c>
      <c r="J37" s="24">
        <f>SUM(J38,J44,J47,J49,J55,J57)</f>
        <v>29.542</v>
      </c>
      <c r="K37" s="24">
        <f>SUM(K38,K44,K47,K49,K55,K57)</f>
        <v>16.192</v>
      </c>
      <c r="L37" s="24">
        <f>SUM(L38,L44,L47,L49,L55,L57)</f>
        <v>13.35</v>
      </c>
      <c r="M37" s="24">
        <f>SUM(M38,M44,M47,M49,M55,M57)</f>
        <v>0</v>
      </c>
      <c r="N37" s="24" t="s">
        <v>27</v>
      </c>
      <c r="O37" s="24">
        <v>193</v>
      </c>
      <c r="P37" s="24">
        <v>654</v>
      </c>
      <c r="Q37" s="25"/>
      <c r="R37" s="25"/>
      <c r="S37" s="25" t="s">
        <v>37</v>
      </c>
    </row>
    <row r="38" s="6" customFormat="1" ht="67" customHeight="1" spans="1:19">
      <c r="A38" s="13">
        <v>49</v>
      </c>
      <c r="B38" s="28" t="s">
        <v>140</v>
      </c>
      <c r="C38" s="28" t="s">
        <v>25</v>
      </c>
      <c r="D38" s="28"/>
      <c r="E38" s="28"/>
      <c r="F38" s="28" t="s">
        <v>29</v>
      </c>
      <c r="G38" s="28" t="s">
        <v>141</v>
      </c>
      <c r="H38" s="28">
        <v>853</v>
      </c>
      <c r="I38" s="28" t="s">
        <v>142</v>
      </c>
      <c r="J38" s="28">
        <f>SUM(J39,J41,J43)</f>
        <v>17.41</v>
      </c>
      <c r="K38" s="28">
        <f>SUM(K39,K41,K43)</f>
        <v>9.78</v>
      </c>
      <c r="L38" s="28">
        <f>SUM(L39,L41,L43)</f>
        <v>7.63</v>
      </c>
      <c r="M38" s="28">
        <f>SUM(M39,M41,M43)</f>
        <v>0</v>
      </c>
      <c r="N38" s="41" t="s">
        <v>27</v>
      </c>
      <c r="O38" s="28">
        <v>113</v>
      </c>
      <c r="P38" s="28">
        <v>369</v>
      </c>
      <c r="Q38" s="41"/>
      <c r="R38" s="41"/>
      <c r="S38" s="41" t="s">
        <v>37</v>
      </c>
    </row>
    <row r="39" s="6" customFormat="1" ht="67" customHeight="1" spans="1:19">
      <c r="A39" s="13">
        <v>50</v>
      </c>
      <c r="B39" s="29" t="s">
        <v>143</v>
      </c>
      <c r="C39" s="29" t="s">
        <v>25</v>
      </c>
      <c r="D39" s="29"/>
      <c r="E39" s="29"/>
      <c r="F39" s="29" t="s">
        <v>29</v>
      </c>
      <c r="G39" s="29" t="s">
        <v>141</v>
      </c>
      <c r="H39" s="29">
        <v>29</v>
      </c>
      <c r="I39" s="29" t="s">
        <v>144</v>
      </c>
      <c r="J39" s="29">
        <v>1.45</v>
      </c>
      <c r="K39" s="29">
        <v>1.2</v>
      </c>
      <c r="L39" s="29">
        <v>0.25</v>
      </c>
      <c r="M39" s="29">
        <v>0</v>
      </c>
      <c r="N39" s="29" t="s">
        <v>27</v>
      </c>
      <c r="O39" s="29">
        <v>21</v>
      </c>
      <c r="P39" s="29">
        <v>72</v>
      </c>
      <c r="Q39" s="29"/>
      <c r="R39" s="29"/>
      <c r="S39" s="29" t="s">
        <v>37</v>
      </c>
    </row>
    <row r="40" s="4" customFormat="1" ht="67" customHeight="1" spans="1:19">
      <c r="A40" s="13">
        <v>51</v>
      </c>
      <c r="B40" s="31"/>
      <c r="C40" s="31" t="s">
        <v>47</v>
      </c>
      <c r="D40" s="31" t="s">
        <v>63</v>
      </c>
      <c r="E40" s="31"/>
      <c r="F40" s="31" t="s">
        <v>29</v>
      </c>
      <c r="G40" s="31" t="s">
        <v>141</v>
      </c>
      <c r="H40" s="31">
        <v>29</v>
      </c>
      <c r="I40" s="31" t="s">
        <v>146</v>
      </c>
      <c r="J40" s="31">
        <f>K40+L40+M40</f>
        <v>1.45</v>
      </c>
      <c r="K40" s="31">
        <v>1.2</v>
      </c>
      <c r="L40" s="31">
        <v>0.25</v>
      </c>
      <c r="M40" s="31">
        <v>0</v>
      </c>
      <c r="N40" s="31" t="s">
        <v>27</v>
      </c>
      <c r="O40" s="31">
        <v>21</v>
      </c>
      <c r="P40" s="31">
        <v>72</v>
      </c>
      <c r="Q40" s="31" t="s">
        <v>45</v>
      </c>
      <c r="R40" s="31" t="s">
        <v>147</v>
      </c>
      <c r="S40" s="31" t="s">
        <v>37</v>
      </c>
    </row>
    <row r="41" s="6" customFormat="1" ht="67" customHeight="1" spans="1:19">
      <c r="A41" s="13">
        <v>55</v>
      </c>
      <c r="B41" s="29" t="s">
        <v>156</v>
      </c>
      <c r="C41" s="29" t="s">
        <v>25</v>
      </c>
      <c r="D41" s="29"/>
      <c r="E41" s="29"/>
      <c r="F41" s="29" t="s">
        <v>29</v>
      </c>
      <c r="G41" s="29" t="s">
        <v>141</v>
      </c>
      <c r="H41" s="29">
        <v>824</v>
      </c>
      <c r="I41" s="29" t="s">
        <v>157</v>
      </c>
      <c r="J41" s="29">
        <f>SUM(J42)</f>
        <v>15.96</v>
      </c>
      <c r="K41" s="29">
        <f>SUM(K42)</f>
        <v>8.58</v>
      </c>
      <c r="L41" s="29">
        <f>SUM(L42)</f>
        <v>7.38</v>
      </c>
      <c r="M41" s="29">
        <f>SUM(M42)</f>
        <v>0</v>
      </c>
      <c r="N41" s="29" t="s">
        <v>27</v>
      </c>
      <c r="O41" s="29">
        <v>92</v>
      </c>
      <c r="P41" s="29">
        <v>297</v>
      </c>
      <c r="Q41" s="29"/>
      <c r="R41" s="29"/>
      <c r="S41" s="29" t="s">
        <v>37</v>
      </c>
    </row>
    <row r="42" s="6" customFormat="1" ht="67" customHeight="1" spans="1:19">
      <c r="A42" s="13">
        <v>56</v>
      </c>
      <c r="B42" s="34"/>
      <c r="C42" s="34" t="s">
        <v>47</v>
      </c>
      <c r="D42" s="34" t="s">
        <v>63</v>
      </c>
      <c r="E42" s="57"/>
      <c r="F42" s="57" t="s">
        <v>29</v>
      </c>
      <c r="G42" s="57" t="s">
        <v>141</v>
      </c>
      <c r="H42" s="57">
        <v>798</v>
      </c>
      <c r="I42" s="57" t="s">
        <v>798</v>
      </c>
      <c r="J42" s="57">
        <f>SUM(K42:L42)</f>
        <v>15.96</v>
      </c>
      <c r="K42" s="57">
        <v>8.58</v>
      </c>
      <c r="L42" s="57">
        <v>7.38</v>
      </c>
      <c r="M42" s="57">
        <v>0</v>
      </c>
      <c r="N42" s="57" t="s">
        <v>27</v>
      </c>
      <c r="O42" s="57">
        <v>92</v>
      </c>
      <c r="P42" s="57">
        <v>297</v>
      </c>
      <c r="Q42" s="57" t="s">
        <v>45</v>
      </c>
      <c r="R42" s="57" t="s">
        <v>799</v>
      </c>
      <c r="S42" s="66" t="s">
        <v>37</v>
      </c>
    </row>
    <row r="43" s="6" customFormat="1" ht="67" customHeight="1" spans="1:19">
      <c r="A43" s="13">
        <v>60</v>
      </c>
      <c r="B43" s="29" t="s">
        <v>169</v>
      </c>
      <c r="C43" s="29" t="s">
        <v>25</v>
      </c>
      <c r="D43" s="29"/>
      <c r="E43" s="29"/>
      <c r="F43" s="29" t="s">
        <v>29</v>
      </c>
      <c r="G43" s="29" t="s">
        <v>141</v>
      </c>
      <c r="H43" s="29">
        <v>0</v>
      </c>
      <c r="I43" s="29" t="s">
        <v>170</v>
      </c>
      <c r="J43" s="29">
        <v>0</v>
      </c>
      <c r="K43" s="29">
        <v>0</v>
      </c>
      <c r="L43" s="29">
        <v>0</v>
      </c>
      <c r="M43" s="29">
        <v>0</v>
      </c>
      <c r="N43" s="29" t="s">
        <v>27</v>
      </c>
      <c r="O43" s="29">
        <v>0</v>
      </c>
      <c r="P43" s="29">
        <v>0</v>
      </c>
      <c r="Q43" s="29"/>
      <c r="R43" s="29"/>
      <c r="S43" s="29" t="s">
        <v>37</v>
      </c>
    </row>
    <row r="44" s="6" customFormat="1" ht="67" customHeight="1" spans="1:19">
      <c r="A44" s="13">
        <v>63</v>
      </c>
      <c r="B44" s="28" t="s">
        <v>177</v>
      </c>
      <c r="C44" s="28" t="s">
        <v>25</v>
      </c>
      <c r="D44" s="28"/>
      <c r="E44" s="28"/>
      <c r="F44" s="28" t="s">
        <v>29</v>
      </c>
      <c r="G44" s="28" t="s">
        <v>141</v>
      </c>
      <c r="H44" s="28">
        <v>104</v>
      </c>
      <c r="I44" s="28" t="s">
        <v>178</v>
      </c>
      <c r="J44" s="28">
        <f>SUM(J45)</f>
        <v>10.4</v>
      </c>
      <c r="K44" s="28">
        <f>SUM(K45)</f>
        <v>5.6</v>
      </c>
      <c r="L44" s="28">
        <f>SUM(L45)</f>
        <v>4.8</v>
      </c>
      <c r="M44" s="28">
        <f>SUM(M45)</f>
        <v>0</v>
      </c>
      <c r="N44" s="41" t="s">
        <v>27</v>
      </c>
      <c r="O44" s="28">
        <v>59</v>
      </c>
      <c r="P44" s="28">
        <v>213</v>
      </c>
      <c r="Q44" s="41"/>
      <c r="R44" s="41"/>
      <c r="S44" s="41" t="s">
        <v>37</v>
      </c>
    </row>
    <row r="45" s="6" customFormat="1" ht="67" customHeight="1" spans="1:19">
      <c r="A45" s="13">
        <v>64</v>
      </c>
      <c r="B45" s="29" t="s">
        <v>179</v>
      </c>
      <c r="C45" s="29" t="s">
        <v>25</v>
      </c>
      <c r="D45" s="29"/>
      <c r="E45" s="29"/>
      <c r="F45" s="29" t="s">
        <v>29</v>
      </c>
      <c r="G45" s="29" t="s">
        <v>141</v>
      </c>
      <c r="H45" s="29">
        <v>104</v>
      </c>
      <c r="I45" s="29" t="s">
        <v>180</v>
      </c>
      <c r="J45" s="29">
        <v>10.4</v>
      </c>
      <c r="K45" s="29">
        <v>5.6</v>
      </c>
      <c r="L45" s="29">
        <v>4.8</v>
      </c>
      <c r="M45" s="29">
        <v>0</v>
      </c>
      <c r="N45" s="29" t="s">
        <v>27</v>
      </c>
      <c r="O45" s="29">
        <v>59</v>
      </c>
      <c r="P45" s="29">
        <v>213</v>
      </c>
      <c r="Q45" s="29"/>
      <c r="R45" s="29"/>
      <c r="S45" s="29" t="s">
        <v>37</v>
      </c>
    </row>
    <row r="46" s="4" customFormat="1" ht="67" customHeight="1" spans="1:19">
      <c r="A46" s="13">
        <v>65</v>
      </c>
      <c r="B46" s="31"/>
      <c r="C46" s="31" t="s">
        <v>47</v>
      </c>
      <c r="D46" s="31" t="s">
        <v>63</v>
      </c>
      <c r="E46" s="31"/>
      <c r="F46" s="31" t="s">
        <v>29</v>
      </c>
      <c r="G46" s="31" t="s">
        <v>141</v>
      </c>
      <c r="H46" s="31">
        <v>104</v>
      </c>
      <c r="I46" s="31" t="s">
        <v>182</v>
      </c>
      <c r="J46" s="31">
        <f>K46+L46+M46</f>
        <v>10.4</v>
      </c>
      <c r="K46" s="31">
        <v>5.6</v>
      </c>
      <c r="L46" s="31">
        <v>4.8</v>
      </c>
      <c r="M46" s="31">
        <v>0</v>
      </c>
      <c r="N46" s="31" t="s">
        <v>27</v>
      </c>
      <c r="O46" s="31">
        <v>59</v>
      </c>
      <c r="P46" s="31">
        <v>213</v>
      </c>
      <c r="Q46" s="31" t="s">
        <v>45</v>
      </c>
      <c r="R46" s="31" t="s">
        <v>183</v>
      </c>
      <c r="S46" s="31" t="s">
        <v>37</v>
      </c>
    </row>
    <row r="47" s="6" customFormat="1" ht="67" customHeight="1" spans="1:19">
      <c r="A47" s="13">
        <v>69</v>
      </c>
      <c r="B47" s="28" t="s">
        <v>192</v>
      </c>
      <c r="C47" s="28"/>
      <c r="D47" s="28"/>
      <c r="E47" s="28"/>
      <c r="F47" s="28" t="s">
        <v>29</v>
      </c>
      <c r="G47" s="28" t="s">
        <v>141</v>
      </c>
      <c r="H47" s="28">
        <v>0</v>
      </c>
      <c r="I47" s="28" t="s">
        <v>193</v>
      </c>
      <c r="J47" s="28">
        <v>0</v>
      </c>
      <c r="K47" s="28">
        <v>0</v>
      </c>
      <c r="L47" s="28">
        <v>0</v>
      </c>
      <c r="M47" s="28">
        <v>0</v>
      </c>
      <c r="N47" s="41" t="s">
        <v>27</v>
      </c>
      <c r="O47" s="28">
        <v>0</v>
      </c>
      <c r="P47" s="28">
        <v>0</v>
      </c>
      <c r="Q47" s="41"/>
      <c r="R47" s="41"/>
      <c r="S47" s="41" t="s">
        <v>37</v>
      </c>
    </row>
    <row r="48" s="4" customFormat="1" ht="67" customHeight="1" spans="1:19">
      <c r="A48" s="13">
        <v>70</v>
      </c>
      <c r="B48" s="29" t="s">
        <v>194</v>
      </c>
      <c r="C48" s="29" t="s">
        <v>25</v>
      </c>
      <c r="D48" s="29"/>
      <c r="E48" s="29"/>
      <c r="F48" s="29" t="s">
        <v>29</v>
      </c>
      <c r="G48" s="29" t="s">
        <v>141</v>
      </c>
      <c r="H48" s="29">
        <v>0</v>
      </c>
      <c r="I48" s="29"/>
      <c r="J48" s="29">
        <v>0</v>
      </c>
      <c r="K48" s="29">
        <v>0</v>
      </c>
      <c r="L48" s="29">
        <v>0</v>
      </c>
      <c r="M48" s="29">
        <v>0</v>
      </c>
      <c r="N48" s="29" t="s">
        <v>27</v>
      </c>
      <c r="O48" s="29">
        <v>0</v>
      </c>
      <c r="P48" s="29">
        <v>0</v>
      </c>
      <c r="Q48" s="29"/>
      <c r="R48" s="29"/>
      <c r="S48" s="29" t="s">
        <v>37</v>
      </c>
    </row>
    <row r="49" s="4" customFormat="1" ht="67" customHeight="1" spans="1:19">
      <c r="A49" s="13">
        <v>71</v>
      </c>
      <c r="B49" s="28" t="s">
        <v>195</v>
      </c>
      <c r="C49" s="28" t="s">
        <v>25</v>
      </c>
      <c r="D49" s="28"/>
      <c r="E49" s="28"/>
      <c r="F49" s="28" t="s">
        <v>29</v>
      </c>
      <c r="G49" s="28" t="s">
        <v>196</v>
      </c>
      <c r="H49" s="28">
        <v>1442</v>
      </c>
      <c r="I49" s="28" t="s">
        <v>197</v>
      </c>
      <c r="J49" s="28">
        <f>SUM(J50,J52,J54)</f>
        <v>1.542</v>
      </c>
      <c r="K49" s="28">
        <f>SUM(K50,K52,K54)</f>
        <v>0.752</v>
      </c>
      <c r="L49" s="28">
        <f>SUM(L50,L52,L54)</f>
        <v>0.79</v>
      </c>
      <c r="M49" s="28">
        <f>SUM(M50,M52,M54)</f>
        <v>0</v>
      </c>
      <c r="N49" s="41" t="s">
        <v>27</v>
      </c>
      <c r="O49" s="28">
        <v>18</v>
      </c>
      <c r="P49" s="28">
        <v>60</v>
      </c>
      <c r="Q49" s="41"/>
      <c r="R49" s="41"/>
      <c r="S49" s="41" t="s">
        <v>37</v>
      </c>
    </row>
    <row r="50" s="4" customFormat="1" ht="67" customHeight="1" spans="1:19">
      <c r="A50" s="13">
        <v>72</v>
      </c>
      <c r="B50" s="29" t="s">
        <v>198</v>
      </c>
      <c r="C50" s="29" t="s">
        <v>25</v>
      </c>
      <c r="D50" s="29"/>
      <c r="E50" s="29"/>
      <c r="F50" s="29" t="s">
        <v>29</v>
      </c>
      <c r="G50" s="29" t="s">
        <v>196</v>
      </c>
      <c r="H50" s="29">
        <v>1342</v>
      </c>
      <c r="I50" s="29" t="s">
        <v>199</v>
      </c>
      <c r="J50" s="29">
        <v>1.342</v>
      </c>
      <c r="K50" s="29">
        <v>0.752</v>
      </c>
      <c r="L50" s="29">
        <v>0.59</v>
      </c>
      <c r="M50" s="29">
        <v>0</v>
      </c>
      <c r="N50" s="29" t="s">
        <v>27</v>
      </c>
      <c r="O50" s="29">
        <v>17</v>
      </c>
      <c r="P50" s="29">
        <v>58</v>
      </c>
      <c r="Q50" s="29"/>
      <c r="R50" s="29"/>
      <c r="S50" s="29" t="s">
        <v>37</v>
      </c>
    </row>
    <row r="51" s="4" customFormat="1" ht="80" customHeight="1" spans="1:247">
      <c r="A51" s="13">
        <v>73</v>
      </c>
      <c r="B51" s="31"/>
      <c r="C51" s="31" t="s">
        <v>47</v>
      </c>
      <c r="D51" s="31" t="s">
        <v>63</v>
      </c>
      <c r="E51" s="31"/>
      <c r="F51" s="31" t="s">
        <v>29</v>
      </c>
      <c r="G51" s="31" t="s">
        <v>196</v>
      </c>
      <c r="H51" s="31">
        <v>1342</v>
      </c>
      <c r="I51" s="31" t="s">
        <v>201</v>
      </c>
      <c r="J51" s="31">
        <f>K51+L51+M51</f>
        <v>1.342</v>
      </c>
      <c r="K51" s="31">
        <v>0.752</v>
      </c>
      <c r="L51" s="31">
        <v>0.59</v>
      </c>
      <c r="M51" s="31">
        <v>0</v>
      </c>
      <c r="N51" s="31" t="s">
        <v>27</v>
      </c>
      <c r="O51" s="31">
        <v>17</v>
      </c>
      <c r="P51" s="31">
        <v>58</v>
      </c>
      <c r="Q51" s="31" t="s">
        <v>45</v>
      </c>
      <c r="R51" s="31" t="s">
        <v>202</v>
      </c>
      <c r="S51" s="31" t="s">
        <v>37</v>
      </c>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c r="EN51" s="47"/>
      <c r="EO51" s="47"/>
      <c r="EP51" s="47"/>
      <c r="EQ51" s="47"/>
      <c r="ER51" s="47"/>
      <c r="ES51" s="47"/>
      <c r="ET51" s="47"/>
      <c r="EU51" s="47"/>
      <c r="EV51" s="47"/>
      <c r="EW51" s="47"/>
      <c r="EX51" s="47"/>
      <c r="EY51" s="47"/>
      <c r="EZ51" s="47"/>
      <c r="FA51" s="47"/>
      <c r="FB51" s="47"/>
      <c r="FC51" s="47"/>
      <c r="FD51" s="47"/>
      <c r="FE51" s="47"/>
      <c r="FF51" s="47"/>
      <c r="FG51" s="47"/>
      <c r="FH51" s="47"/>
      <c r="FI51" s="47"/>
      <c r="FJ51" s="47"/>
      <c r="FK51" s="47"/>
      <c r="FL51" s="47"/>
      <c r="FM51" s="47"/>
      <c r="FN51" s="47"/>
      <c r="FO51" s="47"/>
      <c r="FP51" s="47"/>
      <c r="FQ51" s="47"/>
      <c r="FR51" s="47"/>
      <c r="FS51" s="47"/>
      <c r="FT51" s="47"/>
      <c r="FU51" s="47"/>
      <c r="FV51" s="47"/>
      <c r="FW51" s="47"/>
      <c r="FX51" s="47"/>
      <c r="FY51" s="47"/>
      <c r="FZ51" s="47"/>
      <c r="GA51" s="47"/>
      <c r="GB51" s="47"/>
      <c r="GC51" s="47"/>
      <c r="GD51" s="47"/>
      <c r="GE51" s="47"/>
      <c r="GF51" s="47"/>
      <c r="GG51" s="47"/>
      <c r="GH51" s="47"/>
      <c r="GI51" s="47"/>
      <c r="GJ51" s="47"/>
      <c r="GK51" s="47"/>
      <c r="GL51" s="47"/>
      <c r="GM51" s="47"/>
      <c r="GN51" s="47"/>
      <c r="GO51" s="47"/>
      <c r="GP51" s="47"/>
      <c r="GQ51" s="47"/>
      <c r="GR51" s="47"/>
      <c r="GS51" s="47"/>
      <c r="GT51" s="47"/>
      <c r="GU51" s="47"/>
      <c r="GV51" s="47"/>
      <c r="GW51" s="47"/>
      <c r="GX51" s="47"/>
      <c r="GY51" s="47"/>
      <c r="GZ51" s="47"/>
      <c r="HA51" s="47"/>
      <c r="HB51" s="47"/>
      <c r="HC51" s="47"/>
      <c r="HD51" s="47"/>
      <c r="HE51" s="47"/>
      <c r="HF51" s="47"/>
      <c r="HG51" s="47"/>
      <c r="HH51" s="47"/>
      <c r="HI51" s="47"/>
      <c r="HJ51" s="47"/>
      <c r="HK51" s="47"/>
      <c r="HL51" s="47"/>
      <c r="HM51" s="47"/>
      <c r="HN51" s="47"/>
      <c r="HO51" s="47"/>
      <c r="HP51" s="47"/>
      <c r="HQ51" s="47"/>
      <c r="HR51" s="47"/>
      <c r="HS51" s="47"/>
      <c r="HT51" s="47"/>
      <c r="HU51" s="47"/>
      <c r="HV51" s="47"/>
      <c r="HW51" s="47"/>
      <c r="HX51" s="47"/>
      <c r="HY51" s="47"/>
      <c r="HZ51" s="47"/>
      <c r="IA51" s="47"/>
      <c r="IB51" s="47"/>
      <c r="IC51" s="47"/>
      <c r="ID51" s="47"/>
      <c r="IE51" s="47"/>
      <c r="IF51" s="47"/>
      <c r="IG51" s="47"/>
      <c r="IH51" s="47"/>
      <c r="II51" s="47"/>
      <c r="IJ51" s="47"/>
      <c r="IK51" s="47"/>
      <c r="IL51" s="47"/>
      <c r="IM51" s="47"/>
    </row>
    <row r="52" s="4" customFormat="1" ht="58" customHeight="1" spans="1:19">
      <c r="A52" s="13">
        <v>77</v>
      </c>
      <c r="B52" s="29" t="s">
        <v>211</v>
      </c>
      <c r="C52" s="29" t="s">
        <v>25</v>
      </c>
      <c r="D52" s="29"/>
      <c r="E52" s="29"/>
      <c r="F52" s="29" t="s">
        <v>29</v>
      </c>
      <c r="G52" s="29" t="s">
        <v>196</v>
      </c>
      <c r="H52" s="29">
        <v>100</v>
      </c>
      <c r="I52" s="29" t="s">
        <v>212</v>
      </c>
      <c r="J52" s="29">
        <v>0.2</v>
      </c>
      <c r="K52" s="29">
        <v>0</v>
      </c>
      <c r="L52" s="29">
        <v>0.2</v>
      </c>
      <c r="M52" s="29">
        <v>0</v>
      </c>
      <c r="N52" s="29" t="s">
        <v>27</v>
      </c>
      <c r="O52" s="29">
        <v>1</v>
      </c>
      <c r="P52" s="29">
        <v>2</v>
      </c>
      <c r="Q52" s="29"/>
      <c r="R52" s="29"/>
      <c r="S52" s="29" t="s">
        <v>37</v>
      </c>
    </row>
    <row r="53" s="4" customFormat="1" ht="61" customHeight="1" spans="1:19">
      <c r="A53" s="13">
        <v>78</v>
      </c>
      <c r="B53" s="34"/>
      <c r="C53" s="34" t="s">
        <v>47</v>
      </c>
      <c r="D53" s="34" t="s">
        <v>63</v>
      </c>
      <c r="E53" s="34"/>
      <c r="F53" s="34" t="s">
        <v>29</v>
      </c>
      <c r="G53" s="34" t="s">
        <v>196</v>
      </c>
      <c r="H53" s="34">
        <v>100</v>
      </c>
      <c r="I53" s="57" t="s">
        <v>214</v>
      </c>
      <c r="J53" s="57">
        <v>0.2</v>
      </c>
      <c r="K53" s="57">
        <v>0</v>
      </c>
      <c r="L53" s="57">
        <v>0.2</v>
      </c>
      <c r="M53" s="57">
        <v>0</v>
      </c>
      <c r="N53" s="57" t="s">
        <v>27</v>
      </c>
      <c r="O53" s="57">
        <v>1</v>
      </c>
      <c r="P53" s="57">
        <v>2</v>
      </c>
      <c r="Q53" s="57" t="s">
        <v>45</v>
      </c>
      <c r="R53" s="57" t="s">
        <v>800</v>
      </c>
      <c r="S53" s="65" t="s">
        <v>37</v>
      </c>
    </row>
    <row r="54" s="4" customFormat="1" ht="56" customHeight="1" spans="1:19">
      <c r="A54" s="13">
        <v>80</v>
      </c>
      <c r="B54" s="29" t="s">
        <v>219</v>
      </c>
      <c r="C54" s="29" t="s">
        <v>25</v>
      </c>
      <c r="D54" s="29"/>
      <c r="E54" s="29"/>
      <c r="F54" s="29" t="s">
        <v>29</v>
      </c>
      <c r="G54" s="29" t="s">
        <v>196</v>
      </c>
      <c r="H54" s="29">
        <v>0</v>
      </c>
      <c r="I54" s="29" t="s">
        <v>220</v>
      </c>
      <c r="J54" s="29">
        <v>0</v>
      </c>
      <c r="K54" s="29">
        <v>0</v>
      </c>
      <c r="L54" s="29">
        <v>0</v>
      </c>
      <c r="M54" s="29">
        <v>0</v>
      </c>
      <c r="N54" s="29" t="s">
        <v>27</v>
      </c>
      <c r="O54" s="29">
        <v>0</v>
      </c>
      <c r="P54" s="29">
        <v>0</v>
      </c>
      <c r="Q54" s="29"/>
      <c r="R54" s="29"/>
      <c r="S54" s="29" t="s">
        <v>37</v>
      </c>
    </row>
    <row r="55" s="4" customFormat="1" ht="49.9" customHeight="1" spans="1:19">
      <c r="A55" s="13">
        <v>84</v>
      </c>
      <c r="B55" s="28" t="s">
        <v>230</v>
      </c>
      <c r="C55" s="28" t="s">
        <v>25</v>
      </c>
      <c r="D55" s="28"/>
      <c r="E55" s="28"/>
      <c r="F55" s="28" t="s">
        <v>29</v>
      </c>
      <c r="G55" s="28" t="s">
        <v>39</v>
      </c>
      <c r="H55" s="28">
        <v>0</v>
      </c>
      <c r="I55" s="28" t="s">
        <v>231</v>
      </c>
      <c r="J55" s="28">
        <v>0</v>
      </c>
      <c r="K55" s="28">
        <v>0</v>
      </c>
      <c r="L55" s="28">
        <v>0</v>
      </c>
      <c r="M55" s="28">
        <v>0</v>
      </c>
      <c r="N55" s="41" t="s">
        <v>27</v>
      </c>
      <c r="O55" s="28">
        <v>0</v>
      </c>
      <c r="P55" s="28">
        <v>0</v>
      </c>
      <c r="Q55" s="41"/>
      <c r="R55" s="41"/>
      <c r="S55" s="41" t="s">
        <v>37</v>
      </c>
    </row>
    <row r="56" s="6" customFormat="1" ht="56" customHeight="1" spans="1:19">
      <c r="A56" s="13">
        <v>85</v>
      </c>
      <c r="B56" s="29" t="s">
        <v>232</v>
      </c>
      <c r="C56" s="29" t="s">
        <v>25</v>
      </c>
      <c r="D56" s="29"/>
      <c r="E56" s="29"/>
      <c r="F56" s="29" t="s">
        <v>29</v>
      </c>
      <c r="G56" s="29" t="s">
        <v>39</v>
      </c>
      <c r="H56" s="29">
        <v>0</v>
      </c>
      <c r="I56" s="29" t="s">
        <v>233</v>
      </c>
      <c r="J56" s="29">
        <v>0</v>
      </c>
      <c r="K56" s="29">
        <v>0</v>
      </c>
      <c r="L56" s="29">
        <v>0</v>
      </c>
      <c r="M56" s="29">
        <v>0</v>
      </c>
      <c r="N56" s="29" t="s">
        <v>27</v>
      </c>
      <c r="O56" s="29">
        <v>0</v>
      </c>
      <c r="P56" s="29">
        <v>0</v>
      </c>
      <c r="Q56" s="29"/>
      <c r="R56" s="29"/>
      <c r="S56" s="29" t="s">
        <v>37</v>
      </c>
    </row>
    <row r="57" s="4" customFormat="1" ht="61" customHeight="1" spans="1:19">
      <c r="A57" s="13">
        <v>87</v>
      </c>
      <c r="B57" s="28" t="s">
        <v>234</v>
      </c>
      <c r="C57" s="28" t="s">
        <v>25</v>
      </c>
      <c r="D57" s="28"/>
      <c r="E57" s="28"/>
      <c r="F57" s="28" t="s">
        <v>29</v>
      </c>
      <c r="G57" s="28" t="s">
        <v>25</v>
      </c>
      <c r="H57" s="28">
        <v>19</v>
      </c>
      <c r="I57" s="28" t="s">
        <v>235</v>
      </c>
      <c r="J57" s="28">
        <v>0.19</v>
      </c>
      <c r="K57" s="28">
        <v>0.06</v>
      </c>
      <c r="L57" s="28">
        <v>0.13</v>
      </c>
      <c r="M57" s="28">
        <v>0</v>
      </c>
      <c r="N57" s="41" t="s">
        <v>27</v>
      </c>
      <c r="O57" s="28">
        <v>3</v>
      </c>
      <c r="P57" s="28">
        <v>12</v>
      </c>
      <c r="Q57" s="41"/>
      <c r="R57" s="41"/>
      <c r="S57" s="41" t="s">
        <v>37</v>
      </c>
    </row>
    <row r="58" s="4" customFormat="1" ht="47" customHeight="1" spans="1:19">
      <c r="A58" s="13">
        <v>88</v>
      </c>
      <c r="B58" s="29" t="s">
        <v>236</v>
      </c>
      <c r="C58" s="29" t="s">
        <v>25</v>
      </c>
      <c r="D58" s="29"/>
      <c r="E58" s="29"/>
      <c r="F58" s="29" t="s">
        <v>29</v>
      </c>
      <c r="G58" s="29" t="s">
        <v>237</v>
      </c>
      <c r="H58" s="29">
        <v>0</v>
      </c>
      <c r="I58" s="29"/>
      <c r="J58" s="29">
        <v>0</v>
      </c>
      <c r="K58" s="29">
        <v>0</v>
      </c>
      <c r="L58" s="29">
        <v>0</v>
      </c>
      <c r="M58" s="29">
        <v>0</v>
      </c>
      <c r="N58" s="29" t="s">
        <v>27</v>
      </c>
      <c r="O58" s="29">
        <v>0</v>
      </c>
      <c r="P58" s="29">
        <v>0</v>
      </c>
      <c r="Q58" s="29"/>
      <c r="R58" s="29"/>
      <c r="S58" s="29" t="s">
        <v>37</v>
      </c>
    </row>
    <row r="59" s="4" customFormat="1" ht="64" customHeight="1" spans="1:19">
      <c r="A59" s="13">
        <v>89</v>
      </c>
      <c r="B59" s="29" t="s">
        <v>238</v>
      </c>
      <c r="C59" s="29" t="s">
        <v>25</v>
      </c>
      <c r="D59" s="29"/>
      <c r="E59" s="29"/>
      <c r="F59" s="29" t="s">
        <v>29</v>
      </c>
      <c r="G59" s="29" t="s">
        <v>239</v>
      </c>
      <c r="H59" s="29">
        <v>19</v>
      </c>
      <c r="I59" s="29" t="s">
        <v>240</v>
      </c>
      <c r="J59" s="29">
        <v>0.19</v>
      </c>
      <c r="K59" s="29">
        <v>0.06</v>
      </c>
      <c r="L59" s="29">
        <v>0.13</v>
      </c>
      <c r="M59" s="29">
        <v>0</v>
      </c>
      <c r="N59" s="29" t="s">
        <v>27</v>
      </c>
      <c r="O59" s="29">
        <v>3</v>
      </c>
      <c r="P59" s="29">
        <v>12</v>
      </c>
      <c r="Q59" s="29"/>
      <c r="R59" s="29"/>
      <c r="S59" s="29" t="s">
        <v>37</v>
      </c>
    </row>
    <row r="60" s="4" customFormat="1" ht="86" customHeight="1" spans="1:19">
      <c r="A60" s="13">
        <v>90</v>
      </c>
      <c r="B60" s="34"/>
      <c r="C60" s="34" t="s">
        <v>47</v>
      </c>
      <c r="D60" s="34" t="s">
        <v>63</v>
      </c>
      <c r="E60" s="52"/>
      <c r="F60" s="57" t="s">
        <v>29</v>
      </c>
      <c r="G60" s="57" t="s">
        <v>239</v>
      </c>
      <c r="H60" s="57">
        <v>19</v>
      </c>
      <c r="I60" s="57" t="s">
        <v>242</v>
      </c>
      <c r="J60" s="57">
        <v>0.19</v>
      </c>
      <c r="K60" s="57">
        <v>0.06</v>
      </c>
      <c r="L60" s="57">
        <v>0.13</v>
      </c>
      <c r="M60" s="57">
        <v>0</v>
      </c>
      <c r="N60" s="57" t="s">
        <v>27</v>
      </c>
      <c r="O60" s="57">
        <v>3</v>
      </c>
      <c r="P60" s="57">
        <v>12</v>
      </c>
      <c r="Q60" s="57" t="s">
        <v>45</v>
      </c>
      <c r="R60" s="57" t="s">
        <v>243</v>
      </c>
      <c r="S60" s="66" t="s">
        <v>37</v>
      </c>
    </row>
    <row r="61" s="4" customFormat="1" ht="49" customHeight="1" spans="1:19">
      <c r="A61" s="13">
        <v>93</v>
      </c>
      <c r="B61" s="29" t="s">
        <v>249</v>
      </c>
      <c r="C61" s="29" t="s">
        <v>25</v>
      </c>
      <c r="D61" s="29"/>
      <c r="E61" s="29"/>
      <c r="F61" s="29" t="s">
        <v>29</v>
      </c>
      <c r="G61" s="29" t="s">
        <v>237</v>
      </c>
      <c r="H61" s="29">
        <v>0</v>
      </c>
      <c r="I61" s="29" t="s">
        <v>250</v>
      </c>
      <c r="J61" s="29">
        <v>0</v>
      </c>
      <c r="K61" s="29">
        <v>0</v>
      </c>
      <c r="L61" s="29">
        <v>0</v>
      </c>
      <c r="M61" s="29">
        <v>0</v>
      </c>
      <c r="N61" s="29" t="s">
        <v>27</v>
      </c>
      <c r="O61" s="29">
        <v>0</v>
      </c>
      <c r="P61" s="29">
        <v>0</v>
      </c>
      <c r="Q61" s="29"/>
      <c r="R61" s="29"/>
      <c r="S61" s="29" t="s">
        <v>37</v>
      </c>
    </row>
    <row r="62" s="4" customFormat="1" ht="60" customHeight="1" spans="1:19">
      <c r="A62" s="13">
        <v>95</v>
      </c>
      <c r="B62" s="29" t="s">
        <v>253</v>
      </c>
      <c r="C62" s="29" t="s">
        <v>25</v>
      </c>
      <c r="D62" s="29"/>
      <c r="E62" s="29"/>
      <c r="F62" s="29" t="s">
        <v>29</v>
      </c>
      <c r="G62" s="29" t="s">
        <v>254</v>
      </c>
      <c r="H62" s="29">
        <v>0</v>
      </c>
      <c r="I62" s="29"/>
      <c r="J62" s="29">
        <v>0</v>
      </c>
      <c r="K62" s="29">
        <v>0</v>
      </c>
      <c r="L62" s="29">
        <v>0</v>
      </c>
      <c r="M62" s="29">
        <v>0</v>
      </c>
      <c r="N62" s="29" t="s">
        <v>27</v>
      </c>
      <c r="O62" s="29">
        <v>0</v>
      </c>
      <c r="P62" s="29">
        <v>0</v>
      </c>
      <c r="Q62" s="29"/>
      <c r="R62" s="29"/>
      <c r="S62" s="29" t="s">
        <v>37</v>
      </c>
    </row>
    <row r="63" s="4" customFormat="1" ht="66" customHeight="1" spans="1:19">
      <c r="A63" s="13">
        <v>96</v>
      </c>
      <c r="B63" s="23" t="s">
        <v>255</v>
      </c>
      <c r="C63" s="23"/>
      <c r="D63" s="23"/>
      <c r="E63" s="23"/>
      <c r="F63" s="24" t="s">
        <v>25</v>
      </c>
      <c r="G63" s="25" t="s">
        <v>25</v>
      </c>
      <c r="H63" s="24">
        <v>5</v>
      </c>
      <c r="I63" s="24"/>
      <c r="J63" s="24">
        <f>SUM(J64,J65,J67,J68,J70,J71,J73)</f>
        <v>165</v>
      </c>
      <c r="K63" s="24">
        <f>SUM(K64,K65,K67,K68,K70,K71,K73)</f>
        <v>100</v>
      </c>
      <c r="L63" s="24">
        <f>SUM(L64,L65,L67,L68,L70,L71,L73)</f>
        <v>60</v>
      </c>
      <c r="M63" s="24">
        <f>SUM(M64,M65,M67,M68,M70,M71,M73)</f>
        <v>5</v>
      </c>
      <c r="N63" s="24" t="s">
        <v>256</v>
      </c>
      <c r="O63" s="24">
        <v>557</v>
      </c>
      <c r="P63" s="24">
        <v>1670</v>
      </c>
      <c r="Q63" s="25"/>
      <c r="R63" s="25"/>
      <c r="S63" s="25"/>
    </row>
    <row r="64" s="6" customFormat="1" ht="66" customHeight="1" spans="1:19">
      <c r="A64" s="13">
        <v>97</v>
      </c>
      <c r="B64" s="28" t="s">
        <v>257</v>
      </c>
      <c r="C64" s="28"/>
      <c r="D64" s="28"/>
      <c r="E64" s="28"/>
      <c r="F64" s="28" t="s">
        <v>29</v>
      </c>
      <c r="G64" s="28" t="s">
        <v>258</v>
      </c>
      <c r="H64" s="28">
        <v>0</v>
      </c>
      <c r="I64" s="41"/>
      <c r="J64" s="28">
        <v>0</v>
      </c>
      <c r="K64" s="28">
        <v>0</v>
      </c>
      <c r="L64" s="28">
        <v>0</v>
      </c>
      <c r="M64" s="28">
        <v>0</v>
      </c>
      <c r="N64" s="28" t="s">
        <v>256</v>
      </c>
      <c r="O64" s="28">
        <v>0</v>
      </c>
      <c r="P64" s="28">
        <v>0</v>
      </c>
      <c r="Q64" s="41"/>
      <c r="R64" s="41"/>
      <c r="S64" s="41"/>
    </row>
    <row r="65" s="6" customFormat="1" ht="60" customHeight="1" spans="1:19">
      <c r="A65" s="13">
        <v>98</v>
      </c>
      <c r="B65" s="28" t="s">
        <v>259</v>
      </c>
      <c r="C65" s="28"/>
      <c r="D65" s="28"/>
      <c r="E65" s="28"/>
      <c r="F65" s="28" t="s">
        <v>29</v>
      </c>
      <c r="G65" s="28" t="s">
        <v>258</v>
      </c>
      <c r="H65" s="28">
        <v>1</v>
      </c>
      <c r="I65" s="41"/>
      <c r="J65" s="28">
        <v>50</v>
      </c>
      <c r="K65" s="28">
        <v>0</v>
      </c>
      <c r="L65" s="28">
        <v>50</v>
      </c>
      <c r="M65" s="28">
        <v>0</v>
      </c>
      <c r="N65" s="28" t="s">
        <v>27</v>
      </c>
      <c r="O65" s="28">
        <v>156</v>
      </c>
      <c r="P65" s="28">
        <v>468</v>
      </c>
      <c r="Q65" s="41"/>
      <c r="R65" s="41"/>
      <c r="S65" s="41" t="s">
        <v>262</v>
      </c>
    </row>
    <row r="66" s="6" customFormat="1" ht="60" customHeight="1" spans="1:19">
      <c r="A66" s="13">
        <v>101</v>
      </c>
      <c r="B66" s="48" t="s">
        <v>263</v>
      </c>
      <c r="C66" s="48" t="s">
        <v>47</v>
      </c>
      <c r="D66" s="48" t="s">
        <v>63</v>
      </c>
      <c r="E66" s="48"/>
      <c r="F66" s="48" t="s">
        <v>29</v>
      </c>
      <c r="G66" s="48" t="s">
        <v>258</v>
      </c>
      <c r="H66" s="48">
        <v>1</v>
      </c>
      <c r="I66" s="48" t="s">
        <v>264</v>
      </c>
      <c r="J66" s="48">
        <v>50</v>
      </c>
      <c r="K66" s="48">
        <v>0</v>
      </c>
      <c r="L66" s="48">
        <v>50</v>
      </c>
      <c r="M66" s="48">
        <v>0</v>
      </c>
      <c r="N66" s="48" t="s">
        <v>27</v>
      </c>
      <c r="O66" s="48">
        <v>156</v>
      </c>
      <c r="P66" s="48">
        <v>468</v>
      </c>
      <c r="Q66" s="48" t="s">
        <v>260</v>
      </c>
      <c r="R66" s="48" t="s">
        <v>801</v>
      </c>
      <c r="S66" s="48" t="s">
        <v>262</v>
      </c>
    </row>
    <row r="67" s="6" customFormat="1" ht="37.15" customHeight="1" spans="1:19">
      <c r="A67" s="13">
        <v>105</v>
      </c>
      <c r="B67" s="28" t="s">
        <v>272</v>
      </c>
      <c r="C67" s="28"/>
      <c r="D67" s="28"/>
      <c r="E67" s="28"/>
      <c r="F67" s="28" t="s">
        <v>29</v>
      </c>
      <c r="G67" s="28" t="s">
        <v>258</v>
      </c>
      <c r="H67" s="28">
        <v>0</v>
      </c>
      <c r="I67" s="41"/>
      <c r="J67" s="28">
        <v>0</v>
      </c>
      <c r="K67" s="28">
        <v>0</v>
      </c>
      <c r="L67" s="28">
        <v>0</v>
      </c>
      <c r="M67" s="28">
        <v>0</v>
      </c>
      <c r="N67" s="28" t="s">
        <v>27</v>
      </c>
      <c r="O67" s="28">
        <v>0</v>
      </c>
      <c r="P67" s="28">
        <v>0</v>
      </c>
      <c r="Q67" s="41"/>
      <c r="R67" s="41"/>
      <c r="S67" s="41"/>
    </row>
    <row r="68" s="6" customFormat="1" ht="37.15" customHeight="1" spans="1:19">
      <c r="A68" s="13">
        <v>106</v>
      </c>
      <c r="B68" s="28" t="s">
        <v>273</v>
      </c>
      <c r="C68" s="28"/>
      <c r="D68" s="28"/>
      <c r="E68" s="28"/>
      <c r="F68" s="28" t="s">
        <v>29</v>
      </c>
      <c r="G68" s="28" t="s">
        <v>258</v>
      </c>
      <c r="H68" s="28">
        <v>2</v>
      </c>
      <c r="I68" s="28" t="s">
        <v>274</v>
      </c>
      <c r="J68" s="28">
        <f>SUM(J69)</f>
        <v>5</v>
      </c>
      <c r="K68" s="28">
        <f>SUM(K69)</f>
        <v>0</v>
      </c>
      <c r="L68" s="28">
        <f>SUM(L69)</f>
        <v>0</v>
      </c>
      <c r="M68" s="28">
        <f>SUM(M69)</f>
        <v>5</v>
      </c>
      <c r="N68" s="28" t="s">
        <v>27</v>
      </c>
      <c r="O68" s="28">
        <v>104</v>
      </c>
      <c r="P68" s="28">
        <v>306</v>
      </c>
      <c r="Q68" s="28"/>
      <c r="R68" s="28"/>
      <c r="S68" s="41" t="s">
        <v>276</v>
      </c>
    </row>
    <row r="69" s="64" customFormat="1" ht="57" customHeight="1" spans="1:19">
      <c r="A69" s="13">
        <v>107</v>
      </c>
      <c r="B69" s="48" t="s">
        <v>277</v>
      </c>
      <c r="C69" s="48" t="s">
        <v>47</v>
      </c>
      <c r="D69" s="48" t="s">
        <v>63</v>
      </c>
      <c r="E69" s="48"/>
      <c r="F69" s="48" t="s">
        <v>29</v>
      </c>
      <c r="G69" s="48" t="s">
        <v>258</v>
      </c>
      <c r="H69" s="48">
        <v>1</v>
      </c>
      <c r="I69" s="48" t="s">
        <v>274</v>
      </c>
      <c r="J69" s="48">
        <v>5</v>
      </c>
      <c r="K69" s="48">
        <v>0</v>
      </c>
      <c r="L69" s="48">
        <v>0</v>
      </c>
      <c r="M69" s="48">
        <v>5</v>
      </c>
      <c r="N69" s="48" t="s">
        <v>27</v>
      </c>
      <c r="O69" s="48">
        <v>104</v>
      </c>
      <c r="P69" s="48">
        <v>306</v>
      </c>
      <c r="Q69" s="48" t="s">
        <v>260</v>
      </c>
      <c r="R69" s="48" t="s">
        <v>580</v>
      </c>
      <c r="S69" s="48" t="s">
        <v>276</v>
      </c>
    </row>
    <row r="70" s="6" customFormat="1" ht="43" customHeight="1" spans="1:19">
      <c r="A70" s="13">
        <v>109</v>
      </c>
      <c r="B70" s="28" t="s">
        <v>282</v>
      </c>
      <c r="C70" s="28"/>
      <c r="D70" s="28"/>
      <c r="E70" s="28"/>
      <c r="F70" s="28" t="s">
        <v>29</v>
      </c>
      <c r="G70" s="28" t="s">
        <v>258</v>
      </c>
      <c r="H70" s="28">
        <v>0</v>
      </c>
      <c r="I70" s="41"/>
      <c r="J70" s="28">
        <v>0</v>
      </c>
      <c r="K70" s="28">
        <v>0</v>
      </c>
      <c r="L70" s="28">
        <v>0</v>
      </c>
      <c r="M70" s="28">
        <v>0</v>
      </c>
      <c r="N70" s="28" t="s">
        <v>283</v>
      </c>
      <c r="O70" s="28">
        <v>0</v>
      </c>
      <c r="P70" s="28">
        <v>0</v>
      </c>
      <c r="Q70" s="41"/>
      <c r="R70" s="41"/>
      <c r="S70" s="41"/>
    </row>
    <row r="71" s="6" customFormat="1" ht="60" customHeight="1" spans="1:19">
      <c r="A71" s="13">
        <v>110</v>
      </c>
      <c r="B71" s="28" t="s">
        <v>284</v>
      </c>
      <c r="C71" s="28"/>
      <c r="D71" s="28"/>
      <c r="E71" s="28"/>
      <c r="F71" s="28" t="s">
        <v>29</v>
      </c>
      <c r="G71" s="28" t="s">
        <v>258</v>
      </c>
      <c r="H71" s="28">
        <v>1</v>
      </c>
      <c r="I71" s="28" t="s">
        <v>526</v>
      </c>
      <c r="J71" s="28">
        <f>SUM(J72)</f>
        <v>10</v>
      </c>
      <c r="K71" s="28">
        <f>SUM(K72)</f>
        <v>0</v>
      </c>
      <c r="L71" s="28">
        <f>SUM(L72)</f>
        <v>10</v>
      </c>
      <c r="M71" s="28">
        <f>SUM(M72)</f>
        <v>0</v>
      </c>
      <c r="N71" s="28" t="s">
        <v>283</v>
      </c>
      <c r="O71" s="28">
        <v>156</v>
      </c>
      <c r="P71" s="28">
        <v>468</v>
      </c>
      <c r="Q71" s="28"/>
      <c r="R71" s="28"/>
      <c r="S71" s="28" t="s">
        <v>288</v>
      </c>
    </row>
    <row r="72" s="4" customFormat="1" ht="82" customHeight="1" spans="1:19">
      <c r="A72" s="13">
        <v>109</v>
      </c>
      <c r="B72" s="33" t="s">
        <v>289</v>
      </c>
      <c r="C72" s="33" t="s">
        <v>47</v>
      </c>
      <c r="D72" s="33" t="s">
        <v>63</v>
      </c>
      <c r="E72" s="33"/>
      <c r="F72" s="33" t="s">
        <v>29</v>
      </c>
      <c r="G72" s="33" t="s">
        <v>258</v>
      </c>
      <c r="H72" s="33">
        <v>1</v>
      </c>
      <c r="I72" s="33" t="s">
        <v>285</v>
      </c>
      <c r="J72" s="33">
        <f>SUM(K72+L72+M72)</f>
        <v>10</v>
      </c>
      <c r="K72" s="33">
        <v>0</v>
      </c>
      <c r="L72" s="33">
        <v>10</v>
      </c>
      <c r="M72" s="33">
        <v>0</v>
      </c>
      <c r="N72" s="33" t="s">
        <v>27</v>
      </c>
      <c r="O72" s="33">
        <v>156</v>
      </c>
      <c r="P72" s="33">
        <v>468</v>
      </c>
      <c r="Q72" s="33" t="s">
        <v>290</v>
      </c>
      <c r="R72" s="33" t="s">
        <v>291</v>
      </c>
      <c r="S72" s="33" t="s">
        <v>276</v>
      </c>
    </row>
    <row r="73" s="6" customFormat="1" ht="43" customHeight="1" spans="1:19">
      <c r="A73" s="13">
        <v>115</v>
      </c>
      <c r="B73" s="28" t="s">
        <v>292</v>
      </c>
      <c r="C73" s="28"/>
      <c r="D73" s="28"/>
      <c r="E73" s="28"/>
      <c r="F73" s="28" t="s">
        <v>29</v>
      </c>
      <c r="G73" s="28" t="s">
        <v>293</v>
      </c>
      <c r="H73" s="28">
        <v>1</v>
      </c>
      <c r="I73" s="41"/>
      <c r="J73" s="28">
        <v>100</v>
      </c>
      <c r="K73" s="28">
        <v>100</v>
      </c>
      <c r="L73" s="28">
        <v>0</v>
      </c>
      <c r="M73" s="28">
        <v>0</v>
      </c>
      <c r="N73" s="41" t="s">
        <v>283</v>
      </c>
      <c r="O73" s="28">
        <v>141</v>
      </c>
      <c r="P73" s="28">
        <v>428</v>
      </c>
      <c r="Q73" s="41"/>
      <c r="R73" s="41"/>
      <c r="S73" s="41" t="s">
        <v>262</v>
      </c>
    </row>
    <row r="74" s="6" customFormat="1" ht="61" customHeight="1" spans="1:19">
      <c r="A74" s="13">
        <v>117</v>
      </c>
      <c r="B74" s="48" t="s">
        <v>298</v>
      </c>
      <c r="C74" s="48" t="s">
        <v>47</v>
      </c>
      <c r="D74" s="48" t="s">
        <v>63</v>
      </c>
      <c r="E74" s="48"/>
      <c r="F74" s="48" t="s">
        <v>29</v>
      </c>
      <c r="G74" s="48" t="s">
        <v>293</v>
      </c>
      <c r="H74" s="48">
        <v>1</v>
      </c>
      <c r="I74" s="48" t="s">
        <v>299</v>
      </c>
      <c r="J74" s="48">
        <v>100</v>
      </c>
      <c r="K74" s="48">
        <v>100</v>
      </c>
      <c r="L74" s="48">
        <v>0</v>
      </c>
      <c r="M74" s="48">
        <v>0</v>
      </c>
      <c r="N74" s="48" t="s">
        <v>283</v>
      </c>
      <c r="O74" s="48">
        <v>141</v>
      </c>
      <c r="P74" s="48">
        <v>428</v>
      </c>
      <c r="Q74" s="48" t="s">
        <v>260</v>
      </c>
      <c r="R74" s="48" t="s">
        <v>802</v>
      </c>
      <c r="S74" s="48" t="s">
        <v>262</v>
      </c>
    </row>
    <row r="75" s="6" customFormat="1" ht="60" customHeight="1" spans="1:19">
      <c r="A75" s="13">
        <v>121</v>
      </c>
      <c r="B75" s="23" t="s">
        <v>310</v>
      </c>
      <c r="C75" s="23"/>
      <c r="D75" s="23"/>
      <c r="E75" s="23"/>
      <c r="F75" s="23" t="s">
        <v>29</v>
      </c>
      <c r="G75" s="23" t="s">
        <v>293</v>
      </c>
      <c r="H75" s="24">
        <v>1</v>
      </c>
      <c r="I75" s="24"/>
      <c r="J75" s="24">
        <f>SUM(J76,J78,J79)</f>
        <v>46.8</v>
      </c>
      <c r="K75" s="24">
        <f>SUM(K76,K78,K79)</f>
        <v>0</v>
      </c>
      <c r="L75" s="24">
        <f>SUM(L76,L78,L79)</f>
        <v>0</v>
      </c>
      <c r="M75" s="24">
        <f>SUM(M76,M78,M79)</f>
        <v>46.8</v>
      </c>
      <c r="N75" s="24" t="s">
        <v>311</v>
      </c>
      <c r="O75" s="24">
        <v>156</v>
      </c>
      <c r="P75" s="24">
        <v>468</v>
      </c>
      <c r="Q75" s="25"/>
      <c r="R75" s="25"/>
      <c r="S75" s="25" t="s">
        <v>312</v>
      </c>
    </row>
    <row r="76" s="6" customFormat="1" ht="40.9" customHeight="1" spans="1:19">
      <c r="A76" s="13">
        <v>122</v>
      </c>
      <c r="B76" s="28" t="s">
        <v>313</v>
      </c>
      <c r="C76" s="28"/>
      <c r="D76" s="28"/>
      <c r="E76" s="28"/>
      <c r="F76" s="28" t="s">
        <v>29</v>
      </c>
      <c r="G76" s="28" t="s">
        <v>293</v>
      </c>
      <c r="H76" s="28">
        <v>1</v>
      </c>
      <c r="I76" s="41"/>
      <c r="J76" s="28">
        <f>SUM(J77)</f>
        <v>46.8</v>
      </c>
      <c r="K76" s="28">
        <f>SUM(K77)</f>
        <v>0</v>
      </c>
      <c r="L76" s="28">
        <f>SUM(L77)</f>
        <v>0</v>
      </c>
      <c r="M76" s="28">
        <f>SUM(M77)</f>
        <v>46.8</v>
      </c>
      <c r="N76" s="28" t="s">
        <v>311</v>
      </c>
      <c r="O76" s="28">
        <v>156</v>
      </c>
      <c r="P76" s="28">
        <v>468</v>
      </c>
      <c r="Q76" s="28"/>
      <c r="R76" s="28"/>
      <c r="S76" s="28" t="s">
        <v>312</v>
      </c>
    </row>
    <row r="77" s="4" customFormat="1" ht="58" customHeight="1" spans="1:19">
      <c r="A77" s="13">
        <v>122</v>
      </c>
      <c r="B77" s="33" t="s">
        <v>277</v>
      </c>
      <c r="C77" s="33" t="s">
        <v>47</v>
      </c>
      <c r="D77" s="33" t="s">
        <v>63</v>
      </c>
      <c r="E77" s="33"/>
      <c r="F77" s="33" t="s">
        <v>29</v>
      </c>
      <c r="G77" s="33" t="s">
        <v>293</v>
      </c>
      <c r="H77" s="33">
        <v>1</v>
      </c>
      <c r="I77" s="33" t="s">
        <v>317</v>
      </c>
      <c r="J77" s="33">
        <v>46.8</v>
      </c>
      <c r="K77" s="33">
        <v>0</v>
      </c>
      <c r="L77" s="4">
        <v>0</v>
      </c>
      <c r="M77" s="33">
        <v>46.8</v>
      </c>
      <c r="N77" s="33" t="s">
        <v>311</v>
      </c>
      <c r="O77" s="33">
        <v>156</v>
      </c>
      <c r="P77" s="33">
        <v>468</v>
      </c>
      <c r="Q77" s="33" t="s">
        <v>314</v>
      </c>
      <c r="R77" s="33" t="s">
        <v>319</v>
      </c>
      <c r="S77" s="33" t="s">
        <v>312</v>
      </c>
    </row>
    <row r="78" s="4" customFormat="1" ht="57" customHeight="1" spans="1:19">
      <c r="A78" s="13">
        <v>126</v>
      </c>
      <c r="B78" s="28" t="s">
        <v>322</v>
      </c>
      <c r="C78" s="28"/>
      <c r="D78" s="28"/>
      <c r="E78" s="28"/>
      <c r="F78" s="28" t="s">
        <v>29</v>
      </c>
      <c r="G78" s="28" t="s">
        <v>293</v>
      </c>
      <c r="H78" s="28">
        <v>0</v>
      </c>
      <c r="I78" s="41"/>
      <c r="J78" s="28">
        <v>0</v>
      </c>
      <c r="K78" s="28">
        <v>0</v>
      </c>
      <c r="L78" s="28">
        <v>0</v>
      </c>
      <c r="M78" s="28">
        <v>0</v>
      </c>
      <c r="N78" s="28" t="s">
        <v>311</v>
      </c>
      <c r="O78" s="28">
        <v>0</v>
      </c>
      <c r="P78" s="28">
        <v>0</v>
      </c>
      <c r="Q78" s="28"/>
      <c r="R78" s="28"/>
      <c r="S78" s="28" t="s">
        <v>312</v>
      </c>
    </row>
    <row r="79" s="7" customFormat="1" ht="52" customHeight="1" spans="1:19">
      <c r="A79" s="13">
        <v>129</v>
      </c>
      <c r="B79" s="28" t="s">
        <v>329</v>
      </c>
      <c r="C79" s="28"/>
      <c r="D79" s="28"/>
      <c r="E79" s="28"/>
      <c r="F79" s="28" t="s">
        <v>29</v>
      </c>
      <c r="G79" s="28" t="s">
        <v>293</v>
      </c>
      <c r="H79" s="28">
        <v>0</v>
      </c>
      <c r="I79" s="41"/>
      <c r="J79" s="28">
        <v>0</v>
      </c>
      <c r="K79" s="28">
        <v>0</v>
      </c>
      <c r="L79" s="28">
        <v>0</v>
      </c>
      <c r="M79" s="28">
        <v>0</v>
      </c>
      <c r="N79" s="28" t="s">
        <v>311</v>
      </c>
      <c r="O79" s="28">
        <v>0</v>
      </c>
      <c r="P79" s="28">
        <v>0</v>
      </c>
      <c r="Q79" s="41"/>
      <c r="R79" s="41"/>
      <c r="S79" s="28" t="s">
        <v>312</v>
      </c>
    </row>
    <row r="80" s="7" customFormat="1" ht="52" customHeight="1" spans="1:19">
      <c r="A80" s="13">
        <v>130</v>
      </c>
      <c r="B80" s="23" t="s">
        <v>330</v>
      </c>
      <c r="C80" s="23"/>
      <c r="D80" s="23"/>
      <c r="E80" s="23"/>
      <c r="F80" s="24" t="s">
        <v>29</v>
      </c>
      <c r="G80" s="25" t="s">
        <v>30</v>
      </c>
      <c r="H80" s="24">
        <v>45</v>
      </c>
      <c r="I80" s="24"/>
      <c r="J80" s="24">
        <f>SUM(J81,J84,J86,J88)</f>
        <v>1.95</v>
      </c>
      <c r="K80" s="24">
        <f>SUM(K81,K84,K86,K88)</f>
        <v>0.85</v>
      </c>
      <c r="L80" s="24">
        <f>SUM(L81,L84,L86,L88)</f>
        <v>0.55</v>
      </c>
      <c r="M80" s="24">
        <f>SUM(M81,M84,M86,M88)</f>
        <v>0.55</v>
      </c>
      <c r="N80" s="24" t="s">
        <v>311</v>
      </c>
      <c r="O80" s="24">
        <v>42</v>
      </c>
      <c r="P80" s="24">
        <v>45</v>
      </c>
      <c r="Q80" s="25"/>
      <c r="R80" s="25"/>
      <c r="S80" s="25"/>
    </row>
    <row r="81" s="7" customFormat="1" ht="52" customHeight="1" spans="1:19">
      <c r="A81" s="13">
        <v>131</v>
      </c>
      <c r="B81" s="28" t="s">
        <v>331</v>
      </c>
      <c r="C81" s="28"/>
      <c r="D81" s="28"/>
      <c r="E81" s="28"/>
      <c r="F81" s="28" t="s">
        <v>29</v>
      </c>
      <c r="G81" s="28" t="s">
        <v>30</v>
      </c>
      <c r="H81" s="28">
        <v>11</v>
      </c>
      <c r="I81" s="28" t="s">
        <v>332</v>
      </c>
      <c r="J81" s="28">
        <v>1.65</v>
      </c>
      <c r="K81" s="28">
        <v>0.55</v>
      </c>
      <c r="L81" s="28">
        <v>0.55</v>
      </c>
      <c r="M81" s="28">
        <v>0.55</v>
      </c>
      <c r="N81" s="28" t="s">
        <v>283</v>
      </c>
      <c r="O81" s="28">
        <v>11</v>
      </c>
      <c r="P81" s="28">
        <v>11</v>
      </c>
      <c r="Q81" s="28"/>
      <c r="R81" s="28"/>
      <c r="S81" s="28" t="s">
        <v>335</v>
      </c>
    </row>
    <row r="82" s="7" customFormat="1" ht="73" customHeight="1" spans="1:19">
      <c r="A82" s="13">
        <v>132</v>
      </c>
      <c r="B82" s="29" t="s">
        <v>336</v>
      </c>
      <c r="C82" s="29" t="s">
        <v>25</v>
      </c>
      <c r="D82" s="29"/>
      <c r="E82" s="29"/>
      <c r="F82" s="29" t="s">
        <v>25</v>
      </c>
      <c r="G82" s="29" t="s">
        <v>30</v>
      </c>
      <c r="H82" s="29">
        <v>11</v>
      </c>
      <c r="I82" s="29" t="s">
        <v>332</v>
      </c>
      <c r="J82" s="29">
        <v>1.65</v>
      </c>
      <c r="K82" s="29">
        <v>0.55</v>
      </c>
      <c r="L82" s="29">
        <v>0.55</v>
      </c>
      <c r="M82" s="29">
        <v>0.55</v>
      </c>
      <c r="N82" s="29" t="s">
        <v>283</v>
      </c>
      <c r="O82" s="29">
        <v>11</v>
      </c>
      <c r="P82" s="29">
        <v>11</v>
      </c>
      <c r="Q82" s="29"/>
      <c r="R82" s="29"/>
      <c r="S82" s="29" t="s">
        <v>335</v>
      </c>
    </row>
    <row r="83" s="7" customFormat="1" ht="52" customHeight="1" spans="1:19">
      <c r="A83" s="13">
        <v>133</v>
      </c>
      <c r="B83" s="48"/>
      <c r="C83" s="48" t="s">
        <v>47</v>
      </c>
      <c r="D83" s="48" t="s">
        <v>63</v>
      </c>
      <c r="E83" s="48" t="s">
        <v>337</v>
      </c>
      <c r="F83" s="48" t="s">
        <v>25</v>
      </c>
      <c r="G83" s="48" t="s">
        <v>30</v>
      </c>
      <c r="H83" s="48">
        <v>11</v>
      </c>
      <c r="I83" s="48" t="s">
        <v>338</v>
      </c>
      <c r="J83" s="48">
        <v>1.65</v>
      </c>
      <c r="K83" s="48">
        <v>0.55</v>
      </c>
      <c r="L83" s="48">
        <v>0.55</v>
      </c>
      <c r="M83" s="48">
        <v>0.55</v>
      </c>
      <c r="N83" s="48" t="s">
        <v>283</v>
      </c>
      <c r="O83" s="48">
        <v>11</v>
      </c>
      <c r="P83" s="48">
        <v>11</v>
      </c>
      <c r="Q83" s="48" t="s">
        <v>333</v>
      </c>
      <c r="R83" s="48" t="s">
        <v>803</v>
      </c>
      <c r="S83" s="48" t="s">
        <v>335</v>
      </c>
    </row>
    <row r="84" s="8" customFormat="1" ht="39" customHeight="1" spans="1:19">
      <c r="A84" s="13">
        <v>137</v>
      </c>
      <c r="B84" s="28" t="s">
        <v>347</v>
      </c>
      <c r="C84" s="28"/>
      <c r="D84" s="28"/>
      <c r="E84" s="28"/>
      <c r="F84" s="28" t="s">
        <v>29</v>
      </c>
      <c r="G84" s="28" t="s">
        <v>30</v>
      </c>
      <c r="H84" s="28">
        <v>14</v>
      </c>
      <c r="I84" s="28" t="s">
        <v>348</v>
      </c>
      <c r="J84" s="28">
        <v>0</v>
      </c>
      <c r="K84" s="28">
        <v>0</v>
      </c>
      <c r="L84" s="28">
        <v>0</v>
      </c>
      <c r="M84" s="28">
        <v>0</v>
      </c>
      <c r="N84" s="28" t="s">
        <v>283</v>
      </c>
      <c r="O84" s="28">
        <v>12</v>
      </c>
      <c r="P84" s="28">
        <v>14</v>
      </c>
      <c r="Q84" s="41"/>
      <c r="R84" s="41"/>
      <c r="S84" s="41" t="s">
        <v>335</v>
      </c>
    </row>
    <row r="85" s="4" customFormat="1" ht="54" customHeight="1" spans="1:19">
      <c r="A85" s="13">
        <v>138</v>
      </c>
      <c r="B85" s="48"/>
      <c r="C85" s="48" t="s">
        <v>47</v>
      </c>
      <c r="D85" s="48" t="s">
        <v>63</v>
      </c>
      <c r="E85" s="48"/>
      <c r="F85" s="48" t="s">
        <v>29</v>
      </c>
      <c r="G85" s="48" t="s">
        <v>30</v>
      </c>
      <c r="H85" s="48">
        <v>14</v>
      </c>
      <c r="I85" s="48" t="s">
        <v>348</v>
      </c>
      <c r="J85" s="48">
        <v>0</v>
      </c>
      <c r="K85" s="48">
        <v>0</v>
      </c>
      <c r="L85" s="48">
        <v>0</v>
      </c>
      <c r="M85" s="48">
        <v>0</v>
      </c>
      <c r="N85" s="34" t="s">
        <v>283</v>
      </c>
      <c r="O85" s="48">
        <v>12</v>
      </c>
      <c r="P85" s="48">
        <v>14</v>
      </c>
      <c r="Q85" s="48" t="s">
        <v>349</v>
      </c>
      <c r="R85" s="52"/>
      <c r="S85" s="48" t="s">
        <v>335</v>
      </c>
    </row>
    <row r="86" s="8" customFormat="1" ht="39" customHeight="1" spans="1:19">
      <c r="A86" s="13">
        <v>142</v>
      </c>
      <c r="B86" s="28" t="s">
        <v>355</v>
      </c>
      <c r="C86" s="28"/>
      <c r="D86" s="28"/>
      <c r="E86" s="28"/>
      <c r="F86" s="28" t="s">
        <v>29</v>
      </c>
      <c r="G86" s="28" t="s">
        <v>30</v>
      </c>
      <c r="H86" s="28">
        <v>18</v>
      </c>
      <c r="I86" s="28" t="s">
        <v>356</v>
      </c>
      <c r="J86" s="28">
        <v>0</v>
      </c>
      <c r="K86" s="28">
        <v>0</v>
      </c>
      <c r="L86" s="28">
        <v>0</v>
      </c>
      <c r="M86" s="28">
        <v>0</v>
      </c>
      <c r="N86" s="28" t="s">
        <v>283</v>
      </c>
      <c r="O86" s="28">
        <v>17</v>
      </c>
      <c r="P86" s="28">
        <v>18</v>
      </c>
      <c r="Q86" s="41"/>
      <c r="R86" s="41"/>
      <c r="S86" s="41"/>
    </row>
    <row r="87" s="4" customFormat="1" ht="54" customHeight="1" spans="1:19">
      <c r="A87" s="13">
        <v>143</v>
      </c>
      <c r="B87" s="48"/>
      <c r="C87" s="48" t="s">
        <v>47</v>
      </c>
      <c r="D87" s="48" t="s">
        <v>63</v>
      </c>
      <c r="E87" s="48"/>
      <c r="F87" s="48" t="s">
        <v>29</v>
      </c>
      <c r="G87" s="48" t="s">
        <v>30</v>
      </c>
      <c r="H87" s="48">
        <v>18</v>
      </c>
      <c r="I87" s="48" t="s">
        <v>356</v>
      </c>
      <c r="J87" s="48">
        <v>0</v>
      </c>
      <c r="K87" s="48">
        <v>0</v>
      </c>
      <c r="L87" s="48">
        <v>0</v>
      </c>
      <c r="M87" s="48">
        <v>0</v>
      </c>
      <c r="N87" s="34" t="s">
        <v>283</v>
      </c>
      <c r="O87" s="48">
        <v>17</v>
      </c>
      <c r="P87" s="48">
        <v>18</v>
      </c>
      <c r="Q87" s="48" t="s">
        <v>349</v>
      </c>
      <c r="R87" s="52"/>
      <c r="S87" s="48" t="s">
        <v>335</v>
      </c>
    </row>
    <row r="88" s="6" customFormat="1" ht="35.45" customHeight="1" spans="1:19">
      <c r="A88" s="13">
        <v>147</v>
      </c>
      <c r="B88" s="28" t="s">
        <v>361</v>
      </c>
      <c r="C88" s="28"/>
      <c r="D88" s="28"/>
      <c r="E88" s="28"/>
      <c r="F88" s="28" t="s">
        <v>29</v>
      </c>
      <c r="G88" s="28" t="s">
        <v>30</v>
      </c>
      <c r="H88" s="28">
        <v>2</v>
      </c>
      <c r="I88" s="41"/>
      <c r="J88" s="28">
        <v>0.3</v>
      </c>
      <c r="K88" s="28">
        <v>0.3</v>
      </c>
      <c r="L88" s="28">
        <v>0</v>
      </c>
      <c r="M88" s="28">
        <v>0</v>
      </c>
      <c r="N88" s="28" t="s">
        <v>283</v>
      </c>
      <c r="O88" s="28">
        <v>2</v>
      </c>
      <c r="P88" s="28">
        <v>2</v>
      </c>
      <c r="Q88" s="41"/>
      <c r="R88" s="41"/>
      <c r="S88" s="41"/>
    </row>
    <row r="89" s="6" customFormat="1" ht="61.9" customHeight="1" spans="1:19">
      <c r="A89" s="13">
        <v>148</v>
      </c>
      <c r="B89" s="29" t="s">
        <v>362</v>
      </c>
      <c r="C89" s="29" t="s">
        <v>25</v>
      </c>
      <c r="D89" s="29"/>
      <c r="E89" s="29"/>
      <c r="F89" s="29" t="s">
        <v>25</v>
      </c>
      <c r="G89" s="29" t="s">
        <v>30</v>
      </c>
      <c r="H89" s="29">
        <v>0</v>
      </c>
      <c r="I89" s="29"/>
      <c r="J89" s="29">
        <v>0</v>
      </c>
      <c r="K89" s="29">
        <v>0</v>
      </c>
      <c r="L89" s="29">
        <v>0</v>
      </c>
      <c r="M89" s="29">
        <v>0</v>
      </c>
      <c r="N89" s="29" t="s">
        <v>283</v>
      </c>
      <c r="O89" s="29">
        <v>0</v>
      </c>
      <c r="P89" s="29">
        <v>0</v>
      </c>
      <c r="Q89" s="29"/>
      <c r="R89" s="29"/>
      <c r="S89" s="29" t="s">
        <v>365</v>
      </c>
    </row>
    <row r="90" s="4" customFormat="1" ht="61.9" customHeight="1" spans="1:19">
      <c r="A90" s="13">
        <v>150</v>
      </c>
      <c r="B90" s="29" t="s">
        <v>368</v>
      </c>
      <c r="C90" s="29" t="s">
        <v>25</v>
      </c>
      <c r="D90" s="29"/>
      <c r="E90" s="29"/>
      <c r="F90" s="29" t="s">
        <v>25</v>
      </c>
      <c r="G90" s="29" t="s">
        <v>30</v>
      </c>
      <c r="H90" s="29">
        <v>2</v>
      </c>
      <c r="I90" s="29"/>
      <c r="J90" s="29">
        <v>0.3</v>
      </c>
      <c r="K90" s="29">
        <v>0.3</v>
      </c>
      <c r="L90" s="29">
        <v>0</v>
      </c>
      <c r="M90" s="29">
        <v>0</v>
      </c>
      <c r="N90" s="29" t="s">
        <v>283</v>
      </c>
      <c r="O90" s="29">
        <v>2</v>
      </c>
      <c r="P90" s="29">
        <v>2</v>
      </c>
      <c r="Q90" s="29"/>
      <c r="R90" s="29"/>
      <c r="S90" s="29" t="s">
        <v>371</v>
      </c>
    </row>
    <row r="91" s="4" customFormat="1" ht="60" customHeight="1" spans="1:19">
      <c r="A91" s="13">
        <v>151</v>
      </c>
      <c r="B91" s="48"/>
      <c r="C91" s="48" t="s">
        <v>47</v>
      </c>
      <c r="D91" s="48" t="s">
        <v>63</v>
      </c>
      <c r="E91" s="48"/>
      <c r="F91" s="48" t="s">
        <v>25</v>
      </c>
      <c r="G91" s="48" t="s">
        <v>30</v>
      </c>
      <c r="H91" s="48">
        <v>2</v>
      </c>
      <c r="I91" s="48" t="s">
        <v>804</v>
      </c>
      <c r="J91" s="48">
        <v>0.3</v>
      </c>
      <c r="K91" s="48">
        <v>0.3</v>
      </c>
      <c r="L91" s="48">
        <v>0</v>
      </c>
      <c r="M91" s="48">
        <v>0</v>
      </c>
      <c r="N91" s="48" t="s">
        <v>283</v>
      </c>
      <c r="O91" s="48">
        <v>2</v>
      </c>
      <c r="P91" s="48">
        <v>2</v>
      </c>
      <c r="Q91" s="48" t="s">
        <v>369</v>
      </c>
      <c r="R91" s="48" t="s">
        <v>370</v>
      </c>
      <c r="S91" s="48" t="s">
        <v>371</v>
      </c>
    </row>
    <row r="92" s="4" customFormat="1" ht="74" customHeight="1" spans="1:19">
      <c r="A92" s="13">
        <v>152</v>
      </c>
      <c r="B92" s="23" t="s">
        <v>374</v>
      </c>
      <c r="C92" s="23"/>
      <c r="D92" s="23"/>
      <c r="E92" s="23"/>
      <c r="F92" s="23" t="s">
        <v>29</v>
      </c>
      <c r="G92" s="23" t="s">
        <v>293</v>
      </c>
      <c r="H92" s="24">
        <v>0</v>
      </c>
      <c r="I92" s="24"/>
      <c r="J92" s="24">
        <v>0</v>
      </c>
      <c r="K92" s="24">
        <v>0</v>
      </c>
      <c r="L92" s="24">
        <v>0</v>
      </c>
      <c r="M92" s="24">
        <v>0</v>
      </c>
      <c r="N92" s="24" t="s">
        <v>375</v>
      </c>
      <c r="O92" s="24">
        <v>0</v>
      </c>
      <c r="P92" s="24">
        <v>0</v>
      </c>
      <c r="Q92" s="25"/>
      <c r="R92" s="25"/>
      <c r="S92" s="25"/>
    </row>
    <row r="93" s="6" customFormat="1" ht="74" customHeight="1" spans="1:19">
      <c r="A93" s="13">
        <v>153</v>
      </c>
      <c r="B93" s="28" t="s">
        <v>376</v>
      </c>
      <c r="C93" s="28"/>
      <c r="D93" s="28"/>
      <c r="E93" s="28"/>
      <c r="F93" s="28" t="s">
        <v>29</v>
      </c>
      <c r="G93" s="28" t="s">
        <v>293</v>
      </c>
      <c r="H93" s="28">
        <v>0</v>
      </c>
      <c r="I93" s="41"/>
      <c r="J93" s="28">
        <v>0</v>
      </c>
      <c r="K93" s="28">
        <v>0</v>
      </c>
      <c r="L93" s="28">
        <v>0</v>
      </c>
      <c r="M93" s="28">
        <v>0</v>
      </c>
      <c r="N93" s="28" t="s">
        <v>375</v>
      </c>
      <c r="O93" s="28">
        <v>0</v>
      </c>
      <c r="P93" s="28">
        <v>0</v>
      </c>
      <c r="Q93" s="41"/>
      <c r="R93" s="41"/>
      <c r="S93" s="41"/>
    </row>
    <row r="94" s="6" customFormat="1" ht="74" customHeight="1" spans="1:19">
      <c r="A94" s="13">
        <v>154</v>
      </c>
      <c r="B94" s="28" t="s">
        <v>377</v>
      </c>
      <c r="C94" s="28"/>
      <c r="D94" s="28"/>
      <c r="E94" s="28"/>
      <c r="F94" s="28" t="s">
        <v>29</v>
      </c>
      <c r="G94" s="28" t="s">
        <v>293</v>
      </c>
      <c r="H94" s="28">
        <v>0</v>
      </c>
      <c r="I94" s="41"/>
      <c r="J94" s="28">
        <v>0</v>
      </c>
      <c r="K94" s="28">
        <v>0</v>
      </c>
      <c r="L94" s="28">
        <v>0</v>
      </c>
      <c r="M94" s="28">
        <v>0</v>
      </c>
      <c r="N94" s="28" t="s">
        <v>375</v>
      </c>
      <c r="O94" s="28">
        <v>0</v>
      </c>
      <c r="P94" s="28">
        <v>0</v>
      </c>
      <c r="Q94" s="41"/>
      <c r="R94" s="41"/>
      <c r="S94" s="41"/>
    </row>
    <row r="95" s="6" customFormat="1" ht="74" customHeight="1" spans="1:19">
      <c r="A95" s="13">
        <v>155</v>
      </c>
      <c r="B95" s="28" t="s">
        <v>378</v>
      </c>
      <c r="C95" s="28"/>
      <c r="D95" s="28"/>
      <c r="E95" s="28"/>
      <c r="F95" s="28" t="s">
        <v>29</v>
      </c>
      <c r="G95" s="28" t="s">
        <v>293</v>
      </c>
      <c r="H95" s="28">
        <v>0</v>
      </c>
      <c r="I95" s="41"/>
      <c r="J95" s="28">
        <v>0</v>
      </c>
      <c r="K95" s="28">
        <v>0</v>
      </c>
      <c r="L95" s="28">
        <v>0</v>
      </c>
      <c r="M95" s="28">
        <v>0</v>
      </c>
      <c r="N95" s="28" t="s">
        <v>375</v>
      </c>
      <c r="O95" s="28">
        <v>0</v>
      </c>
      <c r="P95" s="28">
        <v>0</v>
      </c>
      <c r="Q95" s="41"/>
      <c r="R95" s="41"/>
      <c r="S95" s="41"/>
    </row>
    <row r="96" s="6" customFormat="1" ht="73" customHeight="1" spans="1:19">
      <c r="A96" s="13">
        <v>156</v>
      </c>
      <c r="B96" s="22" t="s">
        <v>379</v>
      </c>
      <c r="C96" s="22"/>
      <c r="D96" s="22"/>
      <c r="E96" s="22"/>
      <c r="F96" s="22" t="s">
        <v>380</v>
      </c>
      <c r="G96" s="22" t="s">
        <v>34</v>
      </c>
      <c r="H96" s="22">
        <v>27</v>
      </c>
      <c r="I96" s="39"/>
      <c r="J96" s="22">
        <f>SUM(J97,J104,J112,J113,J114,J115,J116)</f>
        <v>91.5</v>
      </c>
      <c r="K96" s="22">
        <f>SUM(K97,K104,K112,K113,K114,K115,K116)</f>
        <v>82.5</v>
      </c>
      <c r="L96" s="22">
        <f>SUM(L97,L104,L112,L113,L114,L115,L116)</f>
        <v>9</v>
      </c>
      <c r="M96" s="22">
        <f>SUM(M97,M104,M112,M113,M114,M115,M116)</f>
        <v>0</v>
      </c>
      <c r="N96" s="22" t="s">
        <v>283</v>
      </c>
      <c r="O96" s="22">
        <v>27</v>
      </c>
      <c r="P96" s="22">
        <v>89</v>
      </c>
      <c r="Q96" s="39"/>
      <c r="R96" s="39"/>
      <c r="S96" s="22" t="s">
        <v>381</v>
      </c>
    </row>
    <row r="97" s="3" customFormat="1" ht="58" customHeight="1" spans="1:19">
      <c r="A97" s="13">
        <v>157</v>
      </c>
      <c r="B97" s="23" t="s">
        <v>382</v>
      </c>
      <c r="C97" s="23" t="s">
        <v>25</v>
      </c>
      <c r="D97" s="23"/>
      <c r="E97" s="23"/>
      <c r="F97" s="24" t="s">
        <v>29</v>
      </c>
      <c r="G97" s="25" t="s">
        <v>34</v>
      </c>
      <c r="H97" s="24">
        <v>15</v>
      </c>
      <c r="I97" s="24" t="s">
        <v>383</v>
      </c>
      <c r="J97" s="24">
        <f>SUM(J98,J100,J102,J103)</f>
        <v>67.5</v>
      </c>
      <c r="K97" s="24">
        <f>SUM(K98,K100,K102,K103)</f>
        <v>58.5</v>
      </c>
      <c r="L97" s="24">
        <f>SUM(L98,L100,L102,L103)</f>
        <v>9</v>
      </c>
      <c r="M97" s="24">
        <f>SUM(M98,M100,M102,M103)</f>
        <v>0</v>
      </c>
      <c r="N97" s="24" t="s">
        <v>283</v>
      </c>
      <c r="O97" s="24">
        <v>15</v>
      </c>
      <c r="P97" s="24">
        <v>48</v>
      </c>
      <c r="Q97" s="25"/>
      <c r="R97" s="25"/>
      <c r="S97" s="25" t="s">
        <v>381</v>
      </c>
    </row>
    <row r="98" s="9" customFormat="1" ht="38.45" customHeight="1" spans="1:19">
      <c r="A98" s="13">
        <v>158</v>
      </c>
      <c r="B98" s="29" t="s">
        <v>386</v>
      </c>
      <c r="C98" s="29" t="s">
        <v>25</v>
      </c>
      <c r="D98" s="29"/>
      <c r="E98" s="29"/>
      <c r="F98" s="29" t="s">
        <v>29</v>
      </c>
      <c r="G98" s="29" t="s">
        <v>34</v>
      </c>
      <c r="H98" s="29">
        <v>12</v>
      </c>
      <c r="I98" s="29" t="s">
        <v>387</v>
      </c>
      <c r="J98" s="29">
        <v>54</v>
      </c>
      <c r="K98" s="29">
        <v>45</v>
      </c>
      <c r="L98" s="29">
        <v>9</v>
      </c>
      <c r="M98" s="29">
        <v>0</v>
      </c>
      <c r="N98" s="29" t="s">
        <v>283</v>
      </c>
      <c r="O98" s="29">
        <v>12</v>
      </c>
      <c r="P98" s="29">
        <v>38</v>
      </c>
      <c r="Q98" s="29"/>
      <c r="R98" s="29"/>
      <c r="S98" s="29" t="s">
        <v>381</v>
      </c>
    </row>
    <row r="99" s="9" customFormat="1" ht="38.45" customHeight="1" spans="1:19">
      <c r="A99" s="13">
        <v>159</v>
      </c>
      <c r="B99" s="34"/>
      <c r="C99" s="48" t="s">
        <v>47</v>
      </c>
      <c r="D99" s="48" t="s">
        <v>63</v>
      </c>
      <c r="E99" s="48"/>
      <c r="F99" s="48" t="s">
        <v>29</v>
      </c>
      <c r="G99" s="48" t="s">
        <v>34</v>
      </c>
      <c r="H99" s="48">
        <v>12</v>
      </c>
      <c r="I99" s="48" t="s">
        <v>390</v>
      </c>
      <c r="J99" s="48">
        <v>54</v>
      </c>
      <c r="K99" s="48">
        <v>45</v>
      </c>
      <c r="L99" s="48">
        <v>9</v>
      </c>
      <c r="M99" s="48">
        <v>0</v>
      </c>
      <c r="N99" s="48" t="s">
        <v>283</v>
      </c>
      <c r="O99" s="48">
        <v>12</v>
      </c>
      <c r="P99" s="48">
        <v>38</v>
      </c>
      <c r="Q99" s="48" t="s">
        <v>388</v>
      </c>
      <c r="R99" s="48" t="s">
        <v>805</v>
      </c>
      <c r="S99" s="48" t="s">
        <v>381</v>
      </c>
    </row>
    <row r="100" s="9" customFormat="1" ht="38.45" customHeight="1" spans="1:19">
      <c r="A100" s="13">
        <v>163</v>
      </c>
      <c r="B100" s="29" t="s">
        <v>398</v>
      </c>
      <c r="C100" s="29" t="s">
        <v>25</v>
      </c>
      <c r="D100" s="29"/>
      <c r="E100" s="29"/>
      <c r="F100" s="29" t="s">
        <v>29</v>
      </c>
      <c r="G100" s="29" t="s">
        <v>34</v>
      </c>
      <c r="H100" s="29">
        <v>3</v>
      </c>
      <c r="I100" s="29" t="s">
        <v>399</v>
      </c>
      <c r="J100" s="29">
        <v>13.5</v>
      </c>
      <c r="K100" s="29">
        <v>13.5</v>
      </c>
      <c r="L100" s="29">
        <v>0</v>
      </c>
      <c r="M100" s="29">
        <v>0</v>
      </c>
      <c r="N100" s="29" t="s">
        <v>283</v>
      </c>
      <c r="O100" s="29">
        <v>3</v>
      </c>
      <c r="P100" s="29">
        <v>10</v>
      </c>
      <c r="Q100" s="29"/>
      <c r="R100" s="29"/>
      <c r="S100" s="29" t="s">
        <v>381</v>
      </c>
    </row>
    <row r="101" s="9" customFormat="1" ht="38.45" customHeight="1" spans="1:19">
      <c r="A101" s="13">
        <v>164</v>
      </c>
      <c r="B101" s="34"/>
      <c r="C101" s="48" t="s">
        <v>47</v>
      </c>
      <c r="D101" s="48" t="s">
        <v>63</v>
      </c>
      <c r="E101" s="48"/>
      <c r="F101" s="48" t="s">
        <v>29</v>
      </c>
      <c r="G101" s="48" t="s">
        <v>34</v>
      </c>
      <c r="H101" s="48">
        <v>3</v>
      </c>
      <c r="I101" s="48" t="s">
        <v>402</v>
      </c>
      <c r="J101" s="48">
        <v>13.5</v>
      </c>
      <c r="K101" s="48">
        <v>13.5</v>
      </c>
      <c r="L101" s="48">
        <v>0</v>
      </c>
      <c r="M101" s="48">
        <v>0</v>
      </c>
      <c r="N101" s="48" t="s">
        <v>283</v>
      </c>
      <c r="O101" s="48">
        <v>3</v>
      </c>
      <c r="P101" s="48">
        <v>10</v>
      </c>
      <c r="Q101" s="48" t="s">
        <v>400</v>
      </c>
      <c r="R101" s="48" t="s">
        <v>806</v>
      </c>
      <c r="S101" s="48" t="s">
        <v>381</v>
      </c>
    </row>
    <row r="102" s="9" customFormat="1" ht="38.45" customHeight="1" spans="1:19">
      <c r="A102" s="13">
        <v>168</v>
      </c>
      <c r="B102" s="29" t="s">
        <v>408</v>
      </c>
      <c r="C102" s="29" t="s">
        <v>25</v>
      </c>
      <c r="D102" s="29"/>
      <c r="E102" s="29"/>
      <c r="F102" s="29" t="s">
        <v>29</v>
      </c>
      <c r="G102" s="29" t="s">
        <v>34</v>
      </c>
      <c r="H102" s="29">
        <v>0</v>
      </c>
      <c r="I102" s="29" t="s">
        <v>409</v>
      </c>
      <c r="J102" s="29">
        <v>0</v>
      </c>
      <c r="K102" s="29">
        <v>0</v>
      </c>
      <c r="L102" s="29">
        <v>0</v>
      </c>
      <c r="M102" s="29">
        <v>0</v>
      </c>
      <c r="N102" s="29" t="s">
        <v>283</v>
      </c>
      <c r="O102" s="29">
        <v>0</v>
      </c>
      <c r="P102" s="29">
        <v>0</v>
      </c>
      <c r="Q102" s="29"/>
      <c r="R102" s="29"/>
      <c r="S102" s="29" t="s">
        <v>381</v>
      </c>
    </row>
    <row r="103" s="9" customFormat="1" ht="38.45" customHeight="1" spans="1:19">
      <c r="A103" s="13">
        <v>169</v>
      </c>
      <c r="B103" s="29" t="s">
        <v>410</v>
      </c>
      <c r="C103" s="29" t="s">
        <v>25</v>
      </c>
      <c r="D103" s="29"/>
      <c r="E103" s="29"/>
      <c r="F103" s="29" t="s">
        <v>29</v>
      </c>
      <c r="G103" s="29" t="s">
        <v>34</v>
      </c>
      <c r="H103" s="29">
        <v>0</v>
      </c>
      <c r="I103" s="29" t="s">
        <v>411</v>
      </c>
      <c r="J103" s="29">
        <v>0</v>
      </c>
      <c r="K103" s="29">
        <v>0</v>
      </c>
      <c r="L103" s="29">
        <v>0</v>
      </c>
      <c r="M103" s="29">
        <v>0</v>
      </c>
      <c r="N103" s="29" t="s">
        <v>283</v>
      </c>
      <c r="O103" s="29">
        <v>0</v>
      </c>
      <c r="P103" s="29">
        <v>0</v>
      </c>
      <c r="Q103" s="29"/>
      <c r="R103" s="29"/>
      <c r="S103" s="29" t="s">
        <v>381</v>
      </c>
    </row>
    <row r="104" s="9" customFormat="1" ht="38.45" customHeight="1" spans="1:19">
      <c r="A104" s="13">
        <v>171</v>
      </c>
      <c r="B104" s="23" t="s">
        <v>419</v>
      </c>
      <c r="C104" s="23" t="s">
        <v>25</v>
      </c>
      <c r="D104" s="23"/>
      <c r="E104" s="23"/>
      <c r="F104" s="24" t="s">
        <v>420</v>
      </c>
      <c r="G104" s="25" t="s">
        <v>34</v>
      </c>
      <c r="H104" s="24">
        <v>12</v>
      </c>
      <c r="I104" s="24" t="s">
        <v>421</v>
      </c>
      <c r="J104" s="24">
        <f>SUM(J105,J107,J109,J111)</f>
        <v>24</v>
      </c>
      <c r="K104" s="24">
        <f>SUM(K105,K107,K109,K111)</f>
        <v>24</v>
      </c>
      <c r="L104" s="24">
        <f>SUM(L105,L107,L109,L111)</f>
        <v>0</v>
      </c>
      <c r="M104" s="24">
        <f>SUM(M105,M107,M109,M111)</f>
        <v>0</v>
      </c>
      <c r="N104" s="25" t="s">
        <v>283</v>
      </c>
      <c r="O104" s="24">
        <v>12</v>
      </c>
      <c r="P104" s="24">
        <v>41</v>
      </c>
      <c r="Q104" s="25"/>
      <c r="R104" s="25"/>
      <c r="S104" s="25" t="s">
        <v>381</v>
      </c>
    </row>
    <row r="105" s="9" customFormat="1" ht="38.45" customHeight="1" spans="1:19">
      <c r="A105" s="13">
        <v>172</v>
      </c>
      <c r="B105" s="29" t="s">
        <v>386</v>
      </c>
      <c r="C105" s="29" t="s">
        <v>25</v>
      </c>
      <c r="D105" s="29"/>
      <c r="E105" s="29"/>
      <c r="F105" s="29" t="s">
        <v>420</v>
      </c>
      <c r="G105" s="29" t="s">
        <v>34</v>
      </c>
      <c r="H105" s="29">
        <v>8</v>
      </c>
      <c r="I105" s="29" t="s">
        <v>423</v>
      </c>
      <c r="J105" s="29">
        <v>16</v>
      </c>
      <c r="K105" s="29">
        <v>16</v>
      </c>
      <c r="L105" s="29">
        <v>0</v>
      </c>
      <c r="M105" s="29">
        <v>0</v>
      </c>
      <c r="N105" s="29" t="s">
        <v>283</v>
      </c>
      <c r="O105" s="29">
        <v>8</v>
      </c>
      <c r="P105" s="29">
        <v>24</v>
      </c>
      <c r="Q105" s="29"/>
      <c r="R105" s="29"/>
      <c r="S105" s="29" t="s">
        <v>381</v>
      </c>
    </row>
    <row r="106" s="9" customFormat="1" ht="38.45" customHeight="1" spans="1:19">
      <c r="A106" s="13">
        <v>173</v>
      </c>
      <c r="B106" s="34"/>
      <c r="C106" s="48" t="s">
        <v>47</v>
      </c>
      <c r="D106" s="48" t="s">
        <v>63</v>
      </c>
      <c r="E106" s="48"/>
      <c r="F106" s="48" t="s">
        <v>420</v>
      </c>
      <c r="G106" s="48" t="s">
        <v>34</v>
      </c>
      <c r="H106" s="48">
        <v>8</v>
      </c>
      <c r="I106" s="48" t="s">
        <v>425</v>
      </c>
      <c r="J106" s="48">
        <v>16</v>
      </c>
      <c r="K106" s="48">
        <v>16</v>
      </c>
      <c r="L106" s="48">
        <v>0</v>
      </c>
      <c r="M106" s="48">
        <v>0</v>
      </c>
      <c r="N106" s="48" t="s">
        <v>283</v>
      </c>
      <c r="O106" s="48">
        <v>8</v>
      </c>
      <c r="P106" s="48">
        <v>24</v>
      </c>
      <c r="Q106" s="48" t="s">
        <v>388</v>
      </c>
      <c r="R106" s="48" t="s">
        <v>807</v>
      </c>
      <c r="S106" s="48" t="s">
        <v>381</v>
      </c>
    </row>
    <row r="107" s="9" customFormat="1" ht="38.45" customHeight="1" spans="1:19">
      <c r="A107" s="13">
        <v>177</v>
      </c>
      <c r="B107" s="29" t="s">
        <v>398</v>
      </c>
      <c r="C107" s="29" t="s">
        <v>25</v>
      </c>
      <c r="D107" s="29"/>
      <c r="E107" s="29"/>
      <c r="F107" s="29" t="s">
        <v>420</v>
      </c>
      <c r="G107" s="29" t="s">
        <v>34</v>
      </c>
      <c r="H107" s="29">
        <v>3</v>
      </c>
      <c r="I107" s="29" t="s">
        <v>435</v>
      </c>
      <c r="J107" s="29">
        <v>6</v>
      </c>
      <c r="K107" s="29">
        <v>6</v>
      </c>
      <c r="L107" s="29">
        <v>0</v>
      </c>
      <c r="M107" s="29">
        <v>0</v>
      </c>
      <c r="N107" s="29" t="s">
        <v>283</v>
      </c>
      <c r="O107" s="29">
        <v>3</v>
      </c>
      <c r="P107" s="29">
        <v>12</v>
      </c>
      <c r="Q107" s="29"/>
      <c r="R107" s="29"/>
      <c r="S107" s="29" t="s">
        <v>381</v>
      </c>
    </row>
    <row r="108" s="9" customFormat="1" ht="38.45" customHeight="1" spans="1:19">
      <c r="A108" s="13">
        <v>178</v>
      </c>
      <c r="B108" s="34"/>
      <c r="C108" s="48" t="s">
        <v>47</v>
      </c>
      <c r="D108" s="48" t="s">
        <v>63</v>
      </c>
      <c r="E108" s="48"/>
      <c r="F108" s="48" t="s">
        <v>420</v>
      </c>
      <c r="G108" s="48" t="s">
        <v>34</v>
      </c>
      <c r="H108" s="48">
        <v>3</v>
      </c>
      <c r="I108" s="48" t="s">
        <v>437</v>
      </c>
      <c r="J108" s="48">
        <v>6</v>
      </c>
      <c r="K108" s="48">
        <v>6</v>
      </c>
      <c r="L108" s="48">
        <v>0</v>
      </c>
      <c r="M108" s="48">
        <v>0</v>
      </c>
      <c r="N108" s="48" t="s">
        <v>283</v>
      </c>
      <c r="O108" s="48">
        <v>3</v>
      </c>
      <c r="P108" s="48">
        <v>12</v>
      </c>
      <c r="Q108" s="48" t="s">
        <v>400</v>
      </c>
      <c r="R108" s="48" t="s">
        <v>243</v>
      </c>
      <c r="S108" s="48" t="s">
        <v>381</v>
      </c>
    </row>
    <row r="109" s="9" customFormat="1" ht="38.45" customHeight="1" spans="1:19">
      <c r="A109" s="13">
        <v>182</v>
      </c>
      <c r="B109" s="29" t="s">
        <v>408</v>
      </c>
      <c r="C109" s="29" t="s">
        <v>25</v>
      </c>
      <c r="D109" s="29"/>
      <c r="E109" s="29"/>
      <c r="F109" s="29" t="s">
        <v>420</v>
      </c>
      <c r="G109" s="29" t="s">
        <v>34</v>
      </c>
      <c r="H109" s="29">
        <v>1</v>
      </c>
      <c r="I109" s="29" t="s">
        <v>446</v>
      </c>
      <c r="J109" s="29">
        <v>2</v>
      </c>
      <c r="K109" s="29">
        <v>2</v>
      </c>
      <c r="L109" s="29">
        <v>0</v>
      </c>
      <c r="M109" s="29">
        <v>0</v>
      </c>
      <c r="N109" s="29" t="s">
        <v>283</v>
      </c>
      <c r="O109" s="29">
        <v>1</v>
      </c>
      <c r="P109" s="29">
        <v>5</v>
      </c>
      <c r="Q109" s="29"/>
      <c r="R109" s="29"/>
      <c r="S109" s="29" t="s">
        <v>381</v>
      </c>
    </row>
    <row r="110" s="9" customFormat="1" ht="38.45" customHeight="1" spans="1:19">
      <c r="A110" s="13">
        <v>183</v>
      </c>
      <c r="B110" s="34"/>
      <c r="C110" s="48" t="s">
        <v>47</v>
      </c>
      <c r="D110" s="48" t="s">
        <v>63</v>
      </c>
      <c r="E110" s="48"/>
      <c r="F110" s="48" t="s">
        <v>420</v>
      </c>
      <c r="G110" s="48" t="s">
        <v>34</v>
      </c>
      <c r="H110" s="48">
        <v>1</v>
      </c>
      <c r="I110" s="48" t="s">
        <v>448</v>
      </c>
      <c r="J110" s="48">
        <v>2</v>
      </c>
      <c r="K110" s="48">
        <v>2</v>
      </c>
      <c r="L110" s="48">
        <v>0</v>
      </c>
      <c r="M110" s="48">
        <v>0</v>
      </c>
      <c r="N110" s="48" t="s">
        <v>283</v>
      </c>
      <c r="O110" s="48">
        <v>1</v>
      </c>
      <c r="P110" s="48">
        <v>5</v>
      </c>
      <c r="Q110" s="48" t="s">
        <v>447</v>
      </c>
      <c r="R110" s="48" t="s">
        <v>547</v>
      </c>
      <c r="S110" s="48" t="s">
        <v>381</v>
      </c>
    </row>
    <row r="111" s="9" customFormat="1" ht="38.45" customHeight="1" spans="1:19">
      <c r="A111" s="13">
        <v>185</v>
      </c>
      <c r="B111" s="29" t="s">
        <v>410</v>
      </c>
      <c r="C111" s="29" t="s">
        <v>25</v>
      </c>
      <c r="D111" s="29"/>
      <c r="E111" s="29"/>
      <c r="F111" s="29" t="s">
        <v>420</v>
      </c>
      <c r="G111" s="29" t="s">
        <v>34</v>
      </c>
      <c r="H111" s="29">
        <v>0</v>
      </c>
      <c r="I111" s="29" t="s">
        <v>452</v>
      </c>
      <c r="J111" s="29">
        <v>0</v>
      </c>
      <c r="K111" s="29">
        <v>0</v>
      </c>
      <c r="L111" s="29">
        <v>0</v>
      </c>
      <c r="M111" s="29">
        <v>0</v>
      </c>
      <c r="N111" s="29" t="s">
        <v>283</v>
      </c>
      <c r="O111" s="29">
        <v>0</v>
      </c>
      <c r="P111" s="29">
        <v>0</v>
      </c>
      <c r="Q111" s="29"/>
      <c r="R111" s="29"/>
      <c r="S111" s="29" t="s">
        <v>381</v>
      </c>
    </row>
    <row r="112" s="9" customFormat="1" ht="38.45" customHeight="1" spans="1:19">
      <c r="A112" s="13">
        <v>188</v>
      </c>
      <c r="B112" s="23" t="s">
        <v>459</v>
      </c>
      <c r="C112" s="23"/>
      <c r="D112" s="23"/>
      <c r="E112" s="23"/>
      <c r="F112" s="23" t="s">
        <v>29</v>
      </c>
      <c r="G112" s="23" t="s">
        <v>34</v>
      </c>
      <c r="H112" s="24">
        <v>0</v>
      </c>
      <c r="I112" s="24" t="s">
        <v>460</v>
      </c>
      <c r="J112" s="24">
        <v>0</v>
      </c>
      <c r="K112" s="24">
        <v>0</v>
      </c>
      <c r="L112" s="24">
        <v>0</v>
      </c>
      <c r="M112" s="24">
        <v>0</v>
      </c>
      <c r="N112" s="24" t="s">
        <v>283</v>
      </c>
      <c r="O112" s="24">
        <v>0</v>
      </c>
      <c r="P112" s="24">
        <v>0</v>
      </c>
      <c r="Q112" s="24"/>
      <c r="R112" s="24"/>
      <c r="S112" s="25" t="s">
        <v>381</v>
      </c>
    </row>
    <row r="113" s="9" customFormat="1" ht="38.45" customHeight="1" spans="1:19">
      <c r="A113" s="13">
        <v>190</v>
      </c>
      <c r="B113" s="23" t="s">
        <v>463</v>
      </c>
      <c r="C113" s="23"/>
      <c r="D113" s="23"/>
      <c r="E113" s="23"/>
      <c r="F113" s="23" t="s">
        <v>420</v>
      </c>
      <c r="G113" s="23" t="s">
        <v>34</v>
      </c>
      <c r="H113" s="24">
        <v>0</v>
      </c>
      <c r="I113" s="24"/>
      <c r="J113" s="24">
        <v>0</v>
      </c>
      <c r="K113" s="24">
        <v>0</v>
      </c>
      <c r="L113" s="24">
        <v>0</v>
      </c>
      <c r="M113" s="24">
        <v>0</v>
      </c>
      <c r="N113" s="24" t="s">
        <v>283</v>
      </c>
      <c r="O113" s="24">
        <v>0</v>
      </c>
      <c r="P113" s="24">
        <v>0</v>
      </c>
      <c r="Q113" s="25"/>
      <c r="R113" s="25"/>
      <c r="S113" s="25" t="s">
        <v>381</v>
      </c>
    </row>
    <row r="114" s="9" customFormat="1" ht="38.45" customHeight="1" spans="1:19">
      <c r="A114" s="13">
        <v>191</v>
      </c>
      <c r="B114" s="23" t="s">
        <v>464</v>
      </c>
      <c r="C114" s="23"/>
      <c r="D114" s="23"/>
      <c r="E114" s="23"/>
      <c r="F114" s="23" t="s">
        <v>29</v>
      </c>
      <c r="G114" s="23" t="s">
        <v>34</v>
      </c>
      <c r="H114" s="24">
        <v>0</v>
      </c>
      <c r="I114" s="24"/>
      <c r="J114" s="24">
        <v>0</v>
      </c>
      <c r="K114" s="24">
        <v>0</v>
      </c>
      <c r="L114" s="24">
        <v>0</v>
      </c>
      <c r="M114" s="24">
        <v>0</v>
      </c>
      <c r="N114" s="24" t="s">
        <v>283</v>
      </c>
      <c r="O114" s="24">
        <v>0</v>
      </c>
      <c r="P114" s="24">
        <v>0</v>
      </c>
      <c r="Q114" s="25"/>
      <c r="R114" s="25"/>
      <c r="S114" s="25" t="s">
        <v>381</v>
      </c>
    </row>
    <row r="115" s="9" customFormat="1" ht="38.45" customHeight="1" spans="1:19">
      <c r="A115" s="13">
        <v>192</v>
      </c>
      <c r="B115" s="23" t="s">
        <v>465</v>
      </c>
      <c r="C115" s="23"/>
      <c r="D115" s="23"/>
      <c r="E115" s="23"/>
      <c r="F115" s="24" t="s">
        <v>29</v>
      </c>
      <c r="G115" s="25" t="s">
        <v>34</v>
      </c>
      <c r="H115" s="24">
        <v>0</v>
      </c>
      <c r="I115" s="24"/>
      <c r="J115" s="24">
        <v>0</v>
      </c>
      <c r="K115" s="24">
        <v>0</v>
      </c>
      <c r="L115" s="24">
        <v>0</v>
      </c>
      <c r="M115" s="24">
        <v>0</v>
      </c>
      <c r="N115" s="24" t="s">
        <v>283</v>
      </c>
      <c r="O115" s="24">
        <v>0</v>
      </c>
      <c r="P115" s="24">
        <v>0</v>
      </c>
      <c r="Q115" s="25"/>
      <c r="R115" s="25"/>
      <c r="S115" s="25" t="s">
        <v>381</v>
      </c>
    </row>
    <row r="116" s="9" customFormat="1" ht="38.45" customHeight="1" spans="1:19">
      <c r="A116" s="13">
        <v>193</v>
      </c>
      <c r="B116" s="23" t="s">
        <v>466</v>
      </c>
      <c r="C116" s="23"/>
      <c r="D116" s="23"/>
      <c r="E116" s="23"/>
      <c r="F116" s="23" t="s">
        <v>29</v>
      </c>
      <c r="G116" s="23" t="s">
        <v>34</v>
      </c>
      <c r="H116" s="24">
        <v>0</v>
      </c>
      <c r="I116" s="24"/>
      <c r="J116" s="24">
        <v>0</v>
      </c>
      <c r="K116" s="24">
        <v>0</v>
      </c>
      <c r="L116" s="24">
        <v>0</v>
      </c>
      <c r="M116" s="24">
        <v>0</v>
      </c>
      <c r="N116" s="24" t="s">
        <v>283</v>
      </c>
      <c r="O116" s="24">
        <v>0</v>
      </c>
      <c r="P116" s="24">
        <v>0</v>
      </c>
      <c r="Q116" s="25"/>
      <c r="R116" s="25"/>
      <c r="S116" s="25" t="s">
        <v>381</v>
      </c>
    </row>
    <row r="117" s="9" customFormat="1" ht="63" customHeight="1" spans="1:19">
      <c r="A117" s="13">
        <v>194</v>
      </c>
      <c r="B117" s="22" t="s">
        <v>467</v>
      </c>
      <c r="C117" s="22"/>
      <c r="D117" s="22"/>
      <c r="E117" s="22"/>
      <c r="F117" s="22" t="s">
        <v>25</v>
      </c>
      <c r="G117" s="22" t="s">
        <v>25</v>
      </c>
      <c r="H117" s="22" t="s">
        <v>25</v>
      </c>
      <c r="I117" s="39" t="s">
        <v>468</v>
      </c>
      <c r="J117" s="22">
        <f>SUM(J118,J119,J120,J121,J129,J130,J131)</f>
        <v>14.1</v>
      </c>
      <c r="K117" s="22">
        <f>SUM(K118,K119,K120,K121,K129,K130,K131)</f>
        <v>4.2</v>
      </c>
      <c r="L117" s="22">
        <f>SUM(L118,L119,L120,L121,L129,L130,L131)</f>
        <v>5.1</v>
      </c>
      <c r="M117" s="22">
        <f>SUM(M118,M119,M120,M121,M129,M130,M131)</f>
        <v>4.8</v>
      </c>
      <c r="N117" s="22" t="s">
        <v>469</v>
      </c>
      <c r="O117" s="22">
        <v>110</v>
      </c>
      <c r="P117" s="22">
        <v>110</v>
      </c>
      <c r="Q117" s="39"/>
      <c r="R117" s="39"/>
      <c r="S117" s="22" t="s">
        <v>470</v>
      </c>
    </row>
    <row r="118" s="6" customFormat="1" ht="31.15" customHeight="1" spans="1:19">
      <c r="A118" s="13">
        <v>195</v>
      </c>
      <c r="B118" s="23" t="s">
        <v>471</v>
      </c>
      <c r="C118" s="23"/>
      <c r="D118" s="23"/>
      <c r="E118" s="23"/>
      <c r="F118" s="24" t="s">
        <v>29</v>
      </c>
      <c r="G118" s="25" t="s">
        <v>293</v>
      </c>
      <c r="H118" s="24">
        <v>0</v>
      </c>
      <c r="I118" s="24"/>
      <c r="J118" s="24">
        <v>0</v>
      </c>
      <c r="K118" s="24">
        <v>0</v>
      </c>
      <c r="L118" s="24">
        <v>0</v>
      </c>
      <c r="M118" s="24">
        <v>0</v>
      </c>
      <c r="N118" s="25" t="s">
        <v>283</v>
      </c>
      <c r="O118" s="24">
        <v>0</v>
      </c>
      <c r="P118" s="24">
        <v>0</v>
      </c>
      <c r="Q118" s="25"/>
      <c r="R118" s="25"/>
      <c r="S118" s="25" t="s">
        <v>470</v>
      </c>
    </row>
    <row r="119" s="6" customFormat="1" ht="46" customHeight="1" spans="1:19">
      <c r="A119" s="13">
        <v>196</v>
      </c>
      <c r="B119" s="23" t="s">
        <v>472</v>
      </c>
      <c r="C119" s="23"/>
      <c r="D119" s="23"/>
      <c r="E119" s="23"/>
      <c r="F119" s="24" t="s">
        <v>29</v>
      </c>
      <c r="G119" s="25" t="s">
        <v>293</v>
      </c>
      <c r="H119" s="24">
        <v>0</v>
      </c>
      <c r="I119" s="24" t="s">
        <v>473</v>
      </c>
      <c r="J119" s="24">
        <v>0</v>
      </c>
      <c r="K119" s="24">
        <v>0</v>
      </c>
      <c r="L119" s="24">
        <v>0</v>
      </c>
      <c r="M119" s="24">
        <v>0</v>
      </c>
      <c r="N119" s="25" t="s">
        <v>283</v>
      </c>
      <c r="O119" s="24">
        <v>0</v>
      </c>
      <c r="P119" s="24">
        <v>0</v>
      </c>
      <c r="Q119" s="25"/>
      <c r="R119" s="25"/>
      <c r="S119" s="25" t="s">
        <v>470</v>
      </c>
    </row>
    <row r="120" s="6" customFormat="1" ht="46" customHeight="1" spans="1:19">
      <c r="A120" s="13">
        <v>200</v>
      </c>
      <c r="B120" s="23" t="s">
        <v>474</v>
      </c>
      <c r="C120" s="24"/>
      <c r="D120" s="24"/>
      <c r="E120" s="24"/>
      <c r="F120" s="24"/>
      <c r="G120" s="24"/>
      <c r="H120" s="24">
        <v>0</v>
      </c>
      <c r="I120" s="24"/>
      <c r="J120" s="24">
        <v>0</v>
      </c>
      <c r="K120" s="24">
        <v>0</v>
      </c>
      <c r="L120" s="24">
        <v>0</v>
      </c>
      <c r="M120" s="24">
        <v>0</v>
      </c>
      <c r="N120" s="25"/>
      <c r="O120" s="24">
        <v>0</v>
      </c>
      <c r="P120" s="24">
        <v>0</v>
      </c>
      <c r="Q120" s="25"/>
      <c r="R120" s="25"/>
      <c r="S120" s="25" t="s">
        <v>470</v>
      </c>
    </row>
    <row r="121" s="6" customFormat="1" ht="46" customHeight="1" spans="1:19">
      <c r="A121" s="13">
        <v>201</v>
      </c>
      <c r="B121" s="23" t="s">
        <v>475</v>
      </c>
      <c r="C121" s="24"/>
      <c r="D121" s="24"/>
      <c r="E121" s="24"/>
      <c r="F121" s="24" t="s">
        <v>29</v>
      </c>
      <c r="G121" s="24" t="s">
        <v>30</v>
      </c>
      <c r="H121" s="24">
        <v>16</v>
      </c>
      <c r="I121" s="24" t="s">
        <v>476</v>
      </c>
      <c r="J121" s="24">
        <f>SUM(J122,J127)</f>
        <v>14.1</v>
      </c>
      <c r="K121" s="24">
        <f>SUM(K122,K127)</f>
        <v>4.2</v>
      </c>
      <c r="L121" s="24">
        <f>SUM(L122,L127)</f>
        <v>5.1</v>
      </c>
      <c r="M121" s="24">
        <f>SUM(M122,M127)</f>
        <v>4.8</v>
      </c>
      <c r="N121" s="25" t="s">
        <v>27</v>
      </c>
      <c r="O121" s="24">
        <v>16</v>
      </c>
      <c r="P121" s="24">
        <v>16</v>
      </c>
      <c r="Q121" s="25"/>
      <c r="R121" s="25"/>
      <c r="S121" s="25" t="s">
        <v>477</v>
      </c>
    </row>
    <row r="122" s="6" customFormat="1" ht="46" customHeight="1" spans="1:19">
      <c r="A122" s="13">
        <v>202</v>
      </c>
      <c r="B122" s="28" t="s">
        <v>478</v>
      </c>
      <c r="C122" s="28"/>
      <c r="D122" s="28"/>
      <c r="E122" s="28"/>
      <c r="F122" s="28"/>
      <c r="G122" s="28"/>
      <c r="H122" s="28">
        <v>17</v>
      </c>
      <c r="I122" s="28" t="s">
        <v>479</v>
      </c>
      <c r="J122" s="28">
        <f>SUM(J123,J125)</f>
        <v>9.6</v>
      </c>
      <c r="K122" s="28">
        <f>SUM(K123,K125)</f>
        <v>2.7</v>
      </c>
      <c r="L122" s="28">
        <f>SUM(L123,L125)</f>
        <v>3.6</v>
      </c>
      <c r="M122" s="28">
        <f>SUM(M123,M125)</f>
        <v>3.3</v>
      </c>
      <c r="N122" s="28" t="s">
        <v>27</v>
      </c>
      <c r="O122" s="28">
        <v>16</v>
      </c>
      <c r="P122" s="28">
        <v>16</v>
      </c>
      <c r="Q122" s="28"/>
      <c r="R122" s="28"/>
      <c r="S122" s="41" t="s">
        <v>477</v>
      </c>
    </row>
    <row r="123" s="6" customFormat="1" ht="60" customHeight="1" spans="1:19">
      <c r="A123" s="13">
        <v>203</v>
      </c>
      <c r="B123" s="29" t="s">
        <v>808</v>
      </c>
      <c r="C123" s="29" t="s">
        <v>25</v>
      </c>
      <c r="D123" s="29"/>
      <c r="E123" s="29"/>
      <c r="F123" s="29" t="s">
        <v>25</v>
      </c>
      <c r="G123" s="29" t="s">
        <v>30</v>
      </c>
      <c r="H123" s="29">
        <v>10</v>
      </c>
      <c r="I123" s="29" t="s">
        <v>484</v>
      </c>
      <c r="J123" s="29">
        <f>SUM(J124)</f>
        <v>5.7</v>
      </c>
      <c r="K123" s="29">
        <f>SUM(K124)</f>
        <v>1.8</v>
      </c>
      <c r="L123" s="29">
        <f>SUM(L124)</f>
        <v>1.5</v>
      </c>
      <c r="M123" s="29">
        <f>SUM(M124)</f>
        <v>2.4</v>
      </c>
      <c r="N123" s="29" t="s">
        <v>27</v>
      </c>
      <c r="O123" s="29">
        <v>10</v>
      </c>
      <c r="P123" s="29">
        <v>10</v>
      </c>
      <c r="Q123" s="29"/>
      <c r="R123" s="29"/>
      <c r="S123" s="29" t="s">
        <v>477</v>
      </c>
    </row>
    <row r="124" s="4" customFormat="1" ht="73" customHeight="1" spans="1:19">
      <c r="A124" s="13">
        <v>202</v>
      </c>
      <c r="B124" s="33"/>
      <c r="C124" s="33" t="s">
        <v>47</v>
      </c>
      <c r="D124" s="33" t="s">
        <v>63</v>
      </c>
      <c r="E124" s="33"/>
      <c r="F124" s="33" t="s">
        <v>25</v>
      </c>
      <c r="G124" s="33" t="s">
        <v>483</v>
      </c>
      <c r="H124" s="33">
        <v>38</v>
      </c>
      <c r="I124" s="33" t="s">
        <v>486</v>
      </c>
      <c r="J124" s="33">
        <f t="shared" ref="J124:J128" si="0">SUM(K124+L124+M124)</f>
        <v>5.7</v>
      </c>
      <c r="K124" s="33">
        <v>1.8</v>
      </c>
      <c r="L124" s="33">
        <v>1.5</v>
      </c>
      <c r="M124" s="33">
        <v>2.4</v>
      </c>
      <c r="N124" s="33" t="s">
        <v>27</v>
      </c>
      <c r="O124" s="33">
        <v>8</v>
      </c>
      <c r="P124" s="33">
        <v>8</v>
      </c>
      <c r="Q124" s="33" t="s">
        <v>480</v>
      </c>
      <c r="R124" s="33" t="s">
        <v>487</v>
      </c>
      <c r="S124" s="33" t="s">
        <v>477</v>
      </c>
    </row>
    <row r="125" s="6" customFormat="1" ht="60" customHeight="1" spans="1:19">
      <c r="A125" s="13">
        <v>208</v>
      </c>
      <c r="B125" s="29" t="s">
        <v>809</v>
      </c>
      <c r="C125" s="29" t="s">
        <v>25</v>
      </c>
      <c r="D125" s="29"/>
      <c r="E125" s="29"/>
      <c r="F125" s="29" t="s">
        <v>25</v>
      </c>
      <c r="G125" s="29" t="s">
        <v>30</v>
      </c>
      <c r="H125" s="29">
        <v>7</v>
      </c>
      <c r="I125" s="29" t="s">
        <v>497</v>
      </c>
      <c r="J125" s="29">
        <f>SUM(J126)</f>
        <v>3.9</v>
      </c>
      <c r="K125" s="29">
        <f>SUM(K126)</f>
        <v>0.9</v>
      </c>
      <c r="L125" s="29">
        <f>SUM(L126)</f>
        <v>2.1</v>
      </c>
      <c r="M125" s="29">
        <f>SUM(M126)</f>
        <v>0.9</v>
      </c>
      <c r="N125" s="29" t="s">
        <v>27</v>
      </c>
      <c r="O125" s="29">
        <v>6</v>
      </c>
      <c r="P125" s="29">
        <v>6</v>
      </c>
      <c r="Q125" s="29"/>
      <c r="R125" s="29"/>
      <c r="S125" s="29" t="s">
        <v>477</v>
      </c>
    </row>
    <row r="126" s="4" customFormat="1" ht="78" customHeight="1" spans="1:19">
      <c r="A126" s="13">
        <v>207</v>
      </c>
      <c r="B126" s="33"/>
      <c r="C126" s="33" t="s">
        <v>47</v>
      </c>
      <c r="D126" s="33" t="s">
        <v>63</v>
      </c>
      <c r="E126" s="33"/>
      <c r="F126" s="33" t="s">
        <v>25</v>
      </c>
      <c r="G126" s="33" t="s">
        <v>483</v>
      </c>
      <c r="H126" s="33">
        <v>26</v>
      </c>
      <c r="I126" s="33" t="s">
        <v>498</v>
      </c>
      <c r="J126" s="33">
        <f t="shared" si="0"/>
        <v>3.9</v>
      </c>
      <c r="K126" s="33">
        <v>0.9</v>
      </c>
      <c r="L126" s="33">
        <v>2.1</v>
      </c>
      <c r="M126" s="33">
        <v>0.9</v>
      </c>
      <c r="N126" s="33" t="s">
        <v>27</v>
      </c>
      <c r="O126" s="33">
        <v>7</v>
      </c>
      <c r="P126" s="33">
        <v>7</v>
      </c>
      <c r="Q126" s="33" t="s">
        <v>480</v>
      </c>
      <c r="R126" s="33" t="s">
        <v>499</v>
      </c>
      <c r="S126" s="33" t="s">
        <v>477</v>
      </c>
    </row>
    <row r="127" s="6" customFormat="1" ht="46" customHeight="1" spans="1:19">
      <c r="A127" s="13">
        <v>211</v>
      </c>
      <c r="B127" s="28" t="s">
        <v>505</v>
      </c>
      <c r="C127" s="28"/>
      <c r="D127" s="28"/>
      <c r="E127" s="28"/>
      <c r="F127" s="28"/>
      <c r="G127" s="28"/>
      <c r="H127" s="28">
        <v>0</v>
      </c>
      <c r="I127" s="28"/>
      <c r="J127" s="28">
        <f>SUM(J128)</f>
        <v>4.5</v>
      </c>
      <c r="K127" s="28">
        <f>SUM(K128)</f>
        <v>1.5</v>
      </c>
      <c r="L127" s="28">
        <f>SUM(L128)</f>
        <v>1.5</v>
      </c>
      <c r="M127" s="28">
        <f>SUM(M128)</f>
        <v>1.5</v>
      </c>
      <c r="N127" s="28" t="s">
        <v>27</v>
      </c>
      <c r="O127" s="28">
        <v>0</v>
      </c>
      <c r="P127" s="28">
        <v>0</v>
      </c>
      <c r="Q127" s="41"/>
      <c r="R127" s="41"/>
      <c r="S127" s="41" t="s">
        <v>477</v>
      </c>
    </row>
    <row r="128" s="4" customFormat="1" ht="46" customHeight="1" spans="1:19">
      <c r="A128" s="13"/>
      <c r="B128" s="33"/>
      <c r="C128" s="33" t="s">
        <v>47</v>
      </c>
      <c r="D128" s="33" t="s">
        <v>63</v>
      </c>
      <c r="E128" s="33"/>
      <c r="F128" s="33" t="s">
        <v>25</v>
      </c>
      <c r="G128" s="33" t="s">
        <v>483</v>
      </c>
      <c r="H128" s="33">
        <v>6</v>
      </c>
      <c r="I128" s="33" t="s">
        <v>507</v>
      </c>
      <c r="J128" s="33">
        <f t="shared" si="0"/>
        <v>4.5</v>
      </c>
      <c r="K128" s="33">
        <v>1.5</v>
      </c>
      <c r="L128" s="33">
        <v>1.5</v>
      </c>
      <c r="M128" s="33">
        <v>1.5</v>
      </c>
      <c r="N128" s="33" t="s">
        <v>27</v>
      </c>
      <c r="O128" s="33">
        <v>1</v>
      </c>
      <c r="P128" s="33">
        <v>1</v>
      </c>
      <c r="Q128" s="33" t="s">
        <v>508</v>
      </c>
      <c r="R128" s="33" t="s">
        <v>509</v>
      </c>
      <c r="S128" s="33" t="s">
        <v>477</v>
      </c>
    </row>
    <row r="129" s="6" customFormat="1" ht="46" customHeight="1" spans="1:19">
      <c r="A129" s="13">
        <v>212</v>
      </c>
      <c r="B129" s="23" t="s">
        <v>512</v>
      </c>
      <c r="C129" s="24"/>
      <c r="D129" s="24"/>
      <c r="E129" s="24"/>
      <c r="F129" s="24" t="s">
        <v>29</v>
      </c>
      <c r="G129" s="24" t="s">
        <v>30</v>
      </c>
      <c r="H129" s="24">
        <v>0</v>
      </c>
      <c r="I129" s="24"/>
      <c r="J129" s="24">
        <v>0</v>
      </c>
      <c r="K129" s="24">
        <v>0</v>
      </c>
      <c r="L129" s="24">
        <v>0</v>
      </c>
      <c r="M129" s="24">
        <v>0</v>
      </c>
      <c r="N129" s="25" t="s">
        <v>283</v>
      </c>
      <c r="O129" s="24">
        <v>0</v>
      </c>
      <c r="P129" s="24">
        <v>0</v>
      </c>
      <c r="Q129" s="25"/>
      <c r="R129" s="25"/>
      <c r="S129" s="25"/>
    </row>
    <row r="130" s="6" customFormat="1" ht="46" customHeight="1" spans="1:19">
      <c r="A130" s="13">
        <v>213</v>
      </c>
      <c r="B130" s="23" t="s">
        <v>513</v>
      </c>
      <c r="C130" s="24"/>
      <c r="D130" s="24"/>
      <c r="E130" s="24"/>
      <c r="F130" s="24" t="s">
        <v>29</v>
      </c>
      <c r="G130" s="24" t="s">
        <v>30</v>
      </c>
      <c r="H130" s="24">
        <v>0</v>
      </c>
      <c r="I130" s="24"/>
      <c r="J130" s="24">
        <v>0</v>
      </c>
      <c r="K130" s="24">
        <v>0</v>
      </c>
      <c r="L130" s="24">
        <v>0</v>
      </c>
      <c r="M130" s="24">
        <v>0</v>
      </c>
      <c r="N130" s="25" t="s">
        <v>283</v>
      </c>
      <c r="O130" s="24">
        <v>0</v>
      </c>
      <c r="P130" s="24">
        <v>0</v>
      </c>
      <c r="Q130" s="25"/>
      <c r="R130" s="25"/>
      <c r="S130" s="25"/>
    </row>
    <row r="131" s="6" customFormat="1" ht="46" customHeight="1" spans="1:19">
      <c r="A131" s="13">
        <v>214</v>
      </c>
      <c r="B131" s="23" t="s">
        <v>514</v>
      </c>
      <c r="C131" s="24"/>
      <c r="D131" s="24"/>
      <c r="E131" s="24"/>
      <c r="F131" s="24" t="s">
        <v>29</v>
      </c>
      <c r="G131" s="24" t="s">
        <v>30</v>
      </c>
      <c r="H131" s="24">
        <v>994</v>
      </c>
      <c r="I131" s="24" t="s">
        <v>515</v>
      </c>
      <c r="J131" s="24">
        <v>0</v>
      </c>
      <c r="K131" s="24">
        <v>0</v>
      </c>
      <c r="L131" s="24">
        <v>0</v>
      </c>
      <c r="M131" s="24">
        <v>0</v>
      </c>
      <c r="N131" s="25" t="s">
        <v>283</v>
      </c>
      <c r="O131" s="24">
        <v>94</v>
      </c>
      <c r="P131" s="24">
        <v>94</v>
      </c>
      <c r="Q131" s="25"/>
      <c r="R131" s="25"/>
      <c r="S131" s="25"/>
    </row>
    <row r="132" s="1" customFormat="1" ht="36" customHeight="1" spans="1:19">
      <c r="A132" s="13">
        <v>276</v>
      </c>
      <c r="B132" s="22" t="s">
        <v>516</v>
      </c>
      <c r="C132" s="22"/>
      <c r="D132" s="22"/>
      <c r="E132" s="22"/>
      <c r="F132" s="22" t="s">
        <v>25</v>
      </c>
      <c r="G132" s="22" t="s">
        <v>25</v>
      </c>
      <c r="H132" s="22" t="s">
        <v>25</v>
      </c>
      <c r="I132" s="39"/>
      <c r="J132" s="22">
        <v>0</v>
      </c>
      <c r="K132" s="22">
        <v>0</v>
      </c>
      <c r="L132" s="22">
        <v>0</v>
      </c>
      <c r="M132" s="22">
        <v>0</v>
      </c>
      <c r="N132" s="22" t="s">
        <v>283</v>
      </c>
      <c r="O132" s="22">
        <v>810</v>
      </c>
      <c r="P132" s="22">
        <v>2676</v>
      </c>
      <c r="Q132" s="39"/>
      <c r="R132" s="39"/>
      <c r="S132" s="22"/>
    </row>
    <row r="133" s="1" customFormat="1" ht="44" customHeight="1" spans="1:19">
      <c r="A133" s="13">
        <v>277</v>
      </c>
      <c r="B133" s="23" t="s">
        <v>517</v>
      </c>
      <c r="C133" s="24"/>
      <c r="D133" s="24"/>
      <c r="E133" s="24"/>
      <c r="F133" s="24" t="s">
        <v>136</v>
      </c>
      <c r="G133" s="24" t="s">
        <v>293</v>
      </c>
      <c r="H133" s="24">
        <v>0</v>
      </c>
      <c r="I133" s="24"/>
      <c r="J133" s="24">
        <v>0</v>
      </c>
      <c r="K133" s="24">
        <v>0</v>
      </c>
      <c r="L133" s="24">
        <v>0</v>
      </c>
      <c r="M133" s="24">
        <v>0</v>
      </c>
      <c r="N133" s="25" t="s">
        <v>283</v>
      </c>
      <c r="O133" s="24">
        <v>0</v>
      </c>
      <c r="P133" s="24">
        <v>0</v>
      </c>
      <c r="Q133" s="25"/>
      <c r="R133" s="25"/>
      <c r="S133" s="25" t="s">
        <v>518</v>
      </c>
    </row>
    <row r="134" s="1" customFormat="1" ht="44" customHeight="1" spans="1:19">
      <c r="A134" s="13">
        <v>278</v>
      </c>
      <c r="B134" s="23" t="s">
        <v>519</v>
      </c>
      <c r="C134" s="24"/>
      <c r="D134" s="24"/>
      <c r="E134" s="24"/>
      <c r="F134" s="24" t="s">
        <v>29</v>
      </c>
      <c r="G134" s="24" t="s">
        <v>520</v>
      </c>
      <c r="H134" s="24">
        <v>0</v>
      </c>
      <c r="I134" s="24"/>
      <c r="J134" s="24">
        <v>0</v>
      </c>
      <c r="K134" s="24">
        <v>0</v>
      </c>
      <c r="L134" s="24">
        <v>0</v>
      </c>
      <c r="M134" s="24">
        <v>0</v>
      </c>
      <c r="N134" s="25" t="s">
        <v>283</v>
      </c>
      <c r="O134" s="24">
        <v>0</v>
      </c>
      <c r="P134" s="24">
        <v>0</v>
      </c>
      <c r="Q134" s="25"/>
      <c r="R134" s="25"/>
      <c r="S134" s="25" t="s">
        <v>518</v>
      </c>
    </row>
    <row r="135" s="1" customFormat="1" ht="44" customHeight="1" spans="1:19">
      <c r="A135" s="13">
        <v>279</v>
      </c>
      <c r="B135" s="23" t="s">
        <v>521</v>
      </c>
      <c r="C135" s="24"/>
      <c r="D135" s="24"/>
      <c r="E135" s="24"/>
      <c r="F135" s="24" t="s">
        <v>29</v>
      </c>
      <c r="G135" s="24" t="s">
        <v>258</v>
      </c>
      <c r="H135" s="24">
        <v>0</v>
      </c>
      <c r="I135" s="24"/>
      <c r="J135" s="24">
        <v>0</v>
      </c>
      <c r="K135" s="24">
        <v>0</v>
      </c>
      <c r="L135" s="24">
        <v>0</v>
      </c>
      <c r="M135" s="24">
        <v>0</v>
      </c>
      <c r="N135" s="25" t="s">
        <v>283</v>
      </c>
      <c r="O135" s="24">
        <v>0</v>
      </c>
      <c r="P135" s="24">
        <v>0</v>
      </c>
      <c r="Q135" s="25"/>
      <c r="R135" s="25"/>
      <c r="S135" s="25" t="s">
        <v>518</v>
      </c>
    </row>
    <row r="136" s="1" customFormat="1" ht="44" customHeight="1" spans="1:19">
      <c r="A136" s="13">
        <v>280</v>
      </c>
      <c r="B136" s="23" t="s">
        <v>522</v>
      </c>
      <c r="C136" s="24"/>
      <c r="D136" s="24"/>
      <c r="E136" s="24"/>
      <c r="F136" s="24" t="s">
        <v>29</v>
      </c>
      <c r="G136" s="24" t="s">
        <v>483</v>
      </c>
      <c r="H136" s="24">
        <v>0</v>
      </c>
      <c r="I136" s="24"/>
      <c r="J136" s="24">
        <v>0</v>
      </c>
      <c r="K136" s="24">
        <v>0</v>
      </c>
      <c r="L136" s="24">
        <v>0</v>
      </c>
      <c r="M136" s="24">
        <v>0</v>
      </c>
      <c r="N136" s="25" t="s">
        <v>283</v>
      </c>
      <c r="O136" s="24">
        <v>0</v>
      </c>
      <c r="P136" s="24">
        <v>0</v>
      </c>
      <c r="Q136" s="25"/>
      <c r="R136" s="25"/>
      <c r="S136" s="25" t="s">
        <v>518</v>
      </c>
    </row>
    <row r="137" s="1" customFormat="1" ht="44" customHeight="1" spans="1:19">
      <c r="A137" s="13">
        <v>281</v>
      </c>
      <c r="B137" s="23" t="s">
        <v>523</v>
      </c>
      <c r="C137" s="24"/>
      <c r="D137" s="24"/>
      <c r="E137" s="24"/>
      <c r="F137" s="24" t="s">
        <v>29</v>
      </c>
      <c r="G137" s="24" t="s">
        <v>30</v>
      </c>
      <c r="H137" s="24">
        <v>2676</v>
      </c>
      <c r="I137" s="24"/>
      <c r="J137" s="24">
        <v>0</v>
      </c>
      <c r="K137" s="24">
        <v>0</v>
      </c>
      <c r="L137" s="24">
        <v>0</v>
      </c>
      <c r="M137" s="24">
        <v>0</v>
      </c>
      <c r="N137" s="25" t="s">
        <v>283</v>
      </c>
      <c r="O137" s="24">
        <v>810</v>
      </c>
      <c r="P137" s="24">
        <v>2676</v>
      </c>
      <c r="Q137" s="25"/>
      <c r="R137" s="25"/>
      <c r="S137" s="25" t="s">
        <v>518</v>
      </c>
    </row>
    <row r="138" s="1" customFormat="1" ht="44" customHeight="1" spans="1:19">
      <c r="A138" s="13">
        <v>282</v>
      </c>
      <c r="B138" s="23" t="s">
        <v>524</v>
      </c>
      <c r="C138" s="24"/>
      <c r="D138" s="24"/>
      <c r="E138" s="24"/>
      <c r="F138" s="24" t="s">
        <v>29</v>
      </c>
      <c r="G138" s="24" t="s">
        <v>483</v>
      </c>
      <c r="H138" s="24">
        <v>0</v>
      </c>
      <c r="I138" s="24"/>
      <c r="J138" s="24">
        <v>0</v>
      </c>
      <c r="K138" s="24">
        <v>0</v>
      </c>
      <c r="L138" s="24">
        <v>0</v>
      </c>
      <c r="M138" s="24">
        <v>0</v>
      </c>
      <c r="N138" s="25" t="s">
        <v>283</v>
      </c>
      <c r="O138" s="24">
        <v>0</v>
      </c>
      <c r="P138" s="24">
        <v>0</v>
      </c>
      <c r="Q138" s="25"/>
      <c r="R138" s="25"/>
      <c r="S138" s="25" t="s">
        <v>518</v>
      </c>
    </row>
    <row r="139" s="1" customFormat="1" ht="48" spans="1:19">
      <c r="A139" s="13">
        <v>283</v>
      </c>
      <c r="B139" s="28" t="s">
        <v>525</v>
      </c>
      <c r="C139" s="28"/>
      <c r="D139" s="28"/>
      <c r="E139" s="28"/>
      <c r="F139" s="28" t="s">
        <v>25</v>
      </c>
      <c r="G139" s="28" t="s">
        <v>30</v>
      </c>
      <c r="H139" s="28">
        <v>2</v>
      </c>
      <c r="I139" s="41" t="s">
        <v>810</v>
      </c>
      <c r="J139" s="28">
        <v>0</v>
      </c>
      <c r="K139" s="28">
        <v>0</v>
      </c>
      <c r="L139" s="28">
        <v>0</v>
      </c>
      <c r="M139" s="28">
        <v>0</v>
      </c>
      <c r="N139" s="28" t="s">
        <v>283</v>
      </c>
      <c r="O139" s="28">
        <v>2</v>
      </c>
      <c r="P139" s="28">
        <v>2</v>
      </c>
      <c r="Q139" s="28"/>
      <c r="R139" s="28"/>
      <c r="S139" s="41" t="s">
        <v>518</v>
      </c>
    </row>
    <row r="140" s="1" customFormat="1" ht="36" spans="1:256">
      <c r="A140" s="13">
        <v>288</v>
      </c>
      <c r="B140" s="28" t="s">
        <v>529</v>
      </c>
      <c r="C140" s="28"/>
      <c r="D140" s="28"/>
      <c r="E140" s="28"/>
      <c r="F140" s="28" t="s">
        <v>29</v>
      </c>
      <c r="G140" s="28" t="s">
        <v>483</v>
      </c>
      <c r="H140" s="28">
        <v>0</v>
      </c>
      <c r="I140" s="41"/>
      <c r="J140" s="28">
        <v>0</v>
      </c>
      <c r="K140" s="28">
        <v>0</v>
      </c>
      <c r="L140" s="28">
        <v>0</v>
      </c>
      <c r="M140" s="28">
        <v>0</v>
      </c>
      <c r="N140" s="28" t="s">
        <v>283</v>
      </c>
      <c r="O140" s="28">
        <v>0</v>
      </c>
      <c r="P140" s="28">
        <v>0</v>
      </c>
      <c r="Q140" s="41"/>
      <c r="R140" s="41"/>
      <c r="S140" s="41"/>
      <c r="T140" s="55"/>
      <c r="U140" s="55"/>
      <c r="V140" s="55"/>
      <c r="W140" s="55"/>
      <c r="X140" s="55"/>
      <c r="Y140" s="55"/>
      <c r="Z140" s="55"/>
      <c r="AA140" s="55"/>
      <c r="AB140" s="55"/>
      <c r="AC140" s="55"/>
      <c r="AD140" s="55"/>
      <c r="AE140" s="55"/>
      <c r="AF140" s="55"/>
      <c r="AG140" s="55"/>
      <c r="AH140" s="55"/>
      <c r="AI140" s="55"/>
      <c r="AJ140" s="55"/>
      <c r="AK140" s="55"/>
      <c r="AL140" s="55"/>
      <c r="AM140" s="55"/>
      <c r="AN140" s="55"/>
      <c r="AO140" s="55"/>
      <c r="AP140" s="55"/>
      <c r="AQ140" s="55"/>
      <c r="AR140" s="55"/>
      <c r="AS140" s="55"/>
      <c r="AT140" s="55"/>
      <c r="AU140" s="55"/>
      <c r="AV140" s="55"/>
      <c r="AW140" s="55"/>
      <c r="AX140" s="55"/>
      <c r="AY140" s="55"/>
      <c r="AZ140" s="55"/>
      <c r="BA140" s="55"/>
      <c r="BB140" s="55"/>
      <c r="BC140" s="55"/>
      <c r="BD140" s="55"/>
      <c r="BE140" s="55"/>
      <c r="BF140" s="55"/>
      <c r="BG140" s="55"/>
      <c r="BH140" s="55"/>
      <c r="BI140" s="55"/>
      <c r="BJ140" s="55"/>
      <c r="BK140" s="55"/>
      <c r="BL140" s="55"/>
      <c r="BM140" s="55"/>
      <c r="BN140" s="55"/>
      <c r="BO140" s="55"/>
      <c r="BP140" s="55"/>
      <c r="BQ140" s="55"/>
      <c r="BR140" s="55"/>
      <c r="BS140" s="55"/>
      <c r="BT140" s="55"/>
      <c r="BU140" s="55"/>
      <c r="BV140" s="55"/>
      <c r="BW140" s="55"/>
      <c r="BX140" s="55"/>
      <c r="BY140" s="55"/>
      <c r="BZ140" s="55"/>
      <c r="CA140" s="55"/>
      <c r="CB140" s="55"/>
      <c r="CC140" s="55"/>
      <c r="CD140" s="55"/>
      <c r="CE140" s="55"/>
      <c r="CF140" s="55"/>
      <c r="CG140" s="55"/>
      <c r="CH140" s="55"/>
      <c r="CI140" s="55"/>
      <c r="CJ140" s="55"/>
      <c r="CK140" s="55"/>
      <c r="CL140" s="55"/>
      <c r="CM140" s="55"/>
      <c r="CN140" s="55"/>
      <c r="CO140" s="55"/>
      <c r="CP140" s="55"/>
      <c r="CQ140" s="55"/>
      <c r="CR140" s="55"/>
      <c r="CS140" s="55"/>
      <c r="CT140" s="55"/>
      <c r="CU140" s="55"/>
      <c r="CV140" s="55"/>
      <c r="CW140" s="55"/>
      <c r="CX140" s="55"/>
      <c r="CY140" s="55"/>
      <c r="CZ140" s="55"/>
      <c r="DA140" s="55"/>
      <c r="DB140" s="55"/>
      <c r="DC140" s="55"/>
      <c r="DD140" s="55"/>
      <c r="DE140" s="55"/>
      <c r="DF140" s="55"/>
      <c r="DG140" s="55"/>
      <c r="DH140" s="55"/>
      <c r="DI140" s="55"/>
      <c r="DJ140" s="55"/>
      <c r="DK140" s="55"/>
      <c r="DL140" s="55"/>
      <c r="DM140" s="55"/>
      <c r="DN140" s="55"/>
      <c r="DO140" s="55"/>
      <c r="DP140" s="55"/>
      <c r="DQ140" s="55"/>
      <c r="DR140" s="55"/>
      <c r="DS140" s="55"/>
      <c r="DT140" s="55"/>
      <c r="DU140" s="55"/>
      <c r="DV140" s="55"/>
      <c r="DW140" s="55"/>
      <c r="DX140" s="55"/>
      <c r="DY140" s="55"/>
      <c r="DZ140" s="55"/>
      <c r="EA140" s="55"/>
      <c r="EB140" s="55"/>
      <c r="EC140" s="55"/>
      <c r="ED140" s="55"/>
      <c r="EE140" s="55"/>
      <c r="EF140" s="55"/>
      <c r="EG140" s="55"/>
      <c r="EH140" s="55"/>
      <c r="EI140" s="55"/>
      <c r="EJ140" s="55"/>
      <c r="EK140" s="55"/>
      <c r="EL140" s="55"/>
      <c r="EM140" s="55"/>
      <c r="EN140" s="55"/>
      <c r="EO140" s="55"/>
      <c r="EP140" s="55"/>
      <c r="EQ140" s="55"/>
      <c r="ER140" s="55"/>
      <c r="ES140" s="55"/>
      <c r="ET140" s="55"/>
      <c r="EU140" s="55"/>
      <c r="EV140" s="55"/>
      <c r="EW140" s="55"/>
      <c r="EX140" s="55"/>
      <c r="EY140" s="55"/>
      <c r="EZ140" s="55"/>
      <c r="FA140" s="55"/>
      <c r="FB140" s="55"/>
      <c r="FC140" s="55"/>
      <c r="FD140" s="55"/>
      <c r="FE140" s="55"/>
      <c r="FF140" s="55"/>
      <c r="FG140" s="55"/>
      <c r="FH140" s="55"/>
      <c r="FI140" s="55"/>
      <c r="FJ140" s="55"/>
      <c r="FK140" s="55"/>
      <c r="FL140" s="55"/>
      <c r="FM140" s="55"/>
      <c r="FN140" s="55"/>
      <c r="FO140" s="55"/>
      <c r="FP140" s="55"/>
      <c r="FQ140" s="55"/>
      <c r="FR140" s="55"/>
      <c r="FS140" s="55"/>
      <c r="FT140" s="55"/>
      <c r="FU140" s="55"/>
      <c r="FV140" s="55"/>
      <c r="FW140" s="55"/>
      <c r="FX140" s="55"/>
      <c r="FY140" s="55"/>
      <c r="FZ140" s="55"/>
      <c r="GA140" s="55"/>
      <c r="GB140" s="55"/>
      <c r="GC140" s="55"/>
      <c r="GD140" s="55"/>
      <c r="GE140" s="55"/>
      <c r="GF140" s="55"/>
      <c r="GG140" s="55"/>
      <c r="GH140" s="55"/>
      <c r="GI140" s="55"/>
      <c r="GJ140" s="55"/>
      <c r="GK140" s="55"/>
      <c r="GL140" s="55"/>
      <c r="GM140" s="55"/>
      <c r="GN140" s="55"/>
      <c r="GO140" s="55"/>
      <c r="GP140" s="55"/>
      <c r="GQ140" s="55"/>
      <c r="GR140" s="55"/>
      <c r="GS140" s="55"/>
      <c r="GT140" s="55"/>
      <c r="GU140" s="55"/>
      <c r="GV140" s="55"/>
      <c r="GW140" s="55"/>
      <c r="GX140" s="55"/>
      <c r="GY140" s="55"/>
      <c r="GZ140" s="55"/>
      <c r="HA140" s="55"/>
      <c r="HB140" s="55"/>
      <c r="HC140" s="55"/>
      <c r="HD140" s="55"/>
      <c r="HE140" s="55"/>
      <c r="HF140" s="55"/>
      <c r="HG140" s="55"/>
      <c r="HH140" s="55"/>
      <c r="HI140" s="55"/>
      <c r="HJ140" s="55"/>
      <c r="HK140" s="55"/>
      <c r="HL140" s="55"/>
      <c r="HM140" s="55"/>
      <c r="HN140" s="55"/>
      <c r="HO140" s="55"/>
      <c r="HP140" s="55"/>
      <c r="HQ140" s="55"/>
      <c r="HR140" s="55"/>
      <c r="HS140" s="55"/>
      <c r="HT140" s="55"/>
      <c r="HU140" s="55"/>
      <c r="HV140" s="55"/>
      <c r="HW140" s="55"/>
      <c r="HX140" s="55"/>
      <c r="HY140" s="55"/>
      <c r="HZ140" s="55"/>
      <c r="IA140" s="55"/>
      <c r="IB140" s="55"/>
      <c r="IC140" s="55"/>
      <c r="ID140" s="55"/>
      <c r="IE140" s="55"/>
      <c r="IF140" s="55"/>
      <c r="IG140" s="55"/>
      <c r="IH140" s="55"/>
      <c r="II140" s="55"/>
      <c r="IJ140" s="55"/>
      <c r="IK140" s="55"/>
      <c r="IL140" s="55"/>
      <c r="IM140" s="55"/>
      <c r="IN140" s="55"/>
      <c r="IO140" s="55"/>
      <c r="IP140" s="55"/>
      <c r="IQ140" s="55"/>
      <c r="IR140" s="55"/>
      <c r="IS140" s="55"/>
      <c r="IT140" s="55"/>
      <c r="IU140" s="55"/>
      <c r="IV140" s="55"/>
    </row>
    <row r="141" s="1" customFormat="1" ht="36" spans="1:256">
      <c r="A141" s="13">
        <v>289</v>
      </c>
      <c r="B141" s="28" t="s">
        <v>530</v>
      </c>
      <c r="C141" s="28"/>
      <c r="D141" s="28"/>
      <c r="E141" s="28"/>
      <c r="F141" s="28" t="s">
        <v>25</v>
      </c>
      <c r="G141" s="28" t="s">
        <v>30</v>
      </c>
      <c r="H141" s="28">
        <v>170</v>
      </c>
      <c r="I141" s="41"/>
      <c r="J141" s="28">
        <v>0</v>
      </c>
      <c r="K141" s="28">
        <v>0</v>
      </c>
      <c r="L141" s="28">
        <v>0</v>
      </c>
      <c r="M141" s="28">
        <v>0</v>
      </c>
      <c r="N141" s="28" t="s">
        <v>283</v>
      </c>
      <c r="O141" s="28">
        <v>93</v>
      </c>
      <c r="P141" s="28">
        <v>170</v>
      </c>
      <c r="Q141" s="28"/>
      <c r="R141" s="28"/>
      <c r="S141" s="41" t="s">
        <v>532</v>
      </c>
      <c r="T141" s="55"/>
      <c r="U141" s="55"/>
      <c r="V141" s="55"/>
      <c r="W141" s="55"/>
      <c r="X141" s="55"/>
      <c r="Y141" s="55"/>
      <c r="Z141" s="55"/>
      <c r="AA141" s="55"/>
      <c r="AB141" s="55"/>
      <c r="AC141" s="55"/>
      <c r="AD141" s="55"/>
      <c r="AE141" s="55"/>
      <c r="AF141" s="55"/>
      <c r="AG141" s="55"/>
      <c r="AH141" s="55"/>
      <c r="AI141" s="55"/>
      <c r="AJ141" s="55"/>
      <c r="AK141" s="55"/>
      <c r="AL141" s="55"/>
      <c r="AM141" s="55"/>
      <c r="AN141" s="55"/>
      <c r="AO141" s="55"/>
      <c r="AP141" s="55"/>
      <c r="AQ141" s="55"/>
      <c r="AR141" s="55"/>
      <c r="AS141" s="55"/>
      <c r="AT141" s="55"/>
      <c r="AU141" s="55"/>
      <c r="AV141" s="55"/>
      <c r="AW141" s="55"/>
      <c r="AX141" s="55"/>
      <c r="AY141" s="55"/>
      <c r="AZ141" s="55"/>
      <c r="BA141" s="55"/>
      <c r="BB141" s="55"/>
      <c r="BC141" s="55"/>
      <c r="BD141" s="55"/>
      <c r="BE141" s="55"/>
      <c r="BF141" s="55"/>
      <c r="BG141" s="55"/>
      <c r="BH141" s="55"/>
      <c r="BI141" s="55"/>
      <c r="BJ141" s="55"/>
      <c r="BK141" s="55"/>
      <c r="BL141" s="55"/>
      <c r="BM141" s="55"/>
      <c r="BN141" s="55"/>
      <c r="BO141" s="55"/>
      <c r="BP141" s="55"/>
      <c r="BQ141" s="55"/>
      <c r="BR141" s="55"/>
      <c r="BS141" s="55"/>
      <c r="BT141" s="55"/>
      <c r="BU141" s="55"/>
      <c r="BV141" s="55"/>
      <c r="BW141" s="55"/>
      <c r="BX141" s="55"/>
      <c r="BY141" s="55"/>
      <c r="BZ141" s="55"/>
      <c r="CA141" s="55"/>
      <c r="CB141" s="55"/>
      <c r="CC141" s="55"/>
      <c r="CD141" s="55"/>
      <c r="CE141" s="55"/>
      <c r="CF141" s="55"/>
      <c r="CG141" s="55"/>
      <c r="CH141" s="55"/>
      <c r="CI141" s="55"/>
      <c r="CJ141" s="55"/>
      <c r="CK141" s="55"/>
      <c r="CL141" s="55"/>
      <c r="CM141" s="55"/>
      <c r="CN141" s="55"/>
      <c r="CO141" s="55"/>
      <c r="CP141" s="55"/>
      <c r="CQ141" s="55"/>
      <c r="CR141" s="55"/>
      <c r="CS141" s="55"/>
      <c r="CT141" s="55"/>
      <c r="CU141" s="55"/>
      <c r="CV141" s="55"/>
      <c r="CW141" s="55"/>
      <c r="CX141" s="55"/>
      <c r="CY141" s="55"/>
      <c r="CZ141" s="55"/>
      <c r="DA141" s="55"/>
      <c r="DB141" s="55"/>
      <c r="DC141" s="55"/>
      <c r="DD141" s="55"/>
      <c r="DE141" s="55"/>
      <c r="DF141" s="55"/>
      <c r="DG141" s="55"/>
      <c r="DH141" s="55"/>
      <c r="DI141" s="55"/>
      <c r="DJ141" s="55"/>
      <c r="DK141" s="55"/>
      <c r="DL141" s="55"/>
      <c r="DM141" s="55"/>
      <c r="DN141" s="55"/>
      <c r="DO141" s="55"/>
      <c r="DP141" s="55"/>
      <c r="DQ141" s="55"/>
      <c r="DR141" s="55"/>
      <c r="DS141" s="55"/>
      <c r="DT141" s="55"/>
      <c r="DU141" s="55"/>
      <c r="DV141" s="55"/>
      <c r="DW141" s="55"/>
      <c r="DX141" s="55"/>
      <c r="DY141" s="55"/>
      <c r="DZ141" s="55"/>
      <c r="EA141" s="55"/>
      <c r="EB141" s="55"/>
      <c r="EC141" s="55"/>
      <c r="ED141" s="55"/>
      <c r="EE141" s="55"/>
      <c r="EF141" s="55"/>
      <c r="EG141" s="55"/>
      <c r="EH141" s="55"/>
      <c r="EI141" s="55"/>
      <c r="EJ141" s="55"/>
      <c r="EK141" s="55"/>
      <c r="EL141" s="55"/>
      <c r="EM141" s="55"/>
      <c r="EN141" s="55"/>
      <c r="EO141" s="55"/>
      <c r="EP141" s="55"/>
      <c r="EQ141" s="55"/>
      <c r="ER141" s="55"/>
      <c r="ES141" s="55"/>
      <c r="ET141" s="55"/>
      <c r="EU141" s="55"/>
      <c r="EV141" s="55"/>
      <c r="EW141" s="55"/>
      <c r="EX141" s="55"/>
      <c r="EY141" s="55"/>
      <c r="EZ141" s="55"/>
      <c r="FA141" s="55"/>
      <c r="FB141" s="55"/>
      <c r="FC141" s="55"/>
      <c r="FD141" s="55"/>
      <c r="FE141" s="55"/>
      <c r="FF141" s="55"/>
      <c r="FG141" s="55"/>
      <c r="FH141" s="55"/>
      <c r="FI141" s="55"/>
      <c r="FJ141" s="55"/>
      <c r="FK141" s="55"/>
      <c r="FL141" s="55"/>
      <c r="FM141" s="55"/>
      <c r="FN141" s="55"/>
      <c r="FO141" s="55"/>
      <c r="FP141" s="55"/>
      <c r="FQ141" s="55"/>
      <c r="FR141" s="55"/>
      <c r="FS141" s="55"/>
      <c r="FT141" s="55"/>
      <c r="FU141" s="55"/>
      <c r="FV141" s="55"/>
      <c r="FW141" s="55"/>
      <c r="FX141" s="55"/>
      <c r="FY141" s="55"/>
      <c r="FZ141" s="55"/>
      <c r="GA141" s="55"/>
      <c r="GB141" s="55"/>
      <c r="GC141" s="55"/>
      <c r="GD141" s="55"/>
      <c r="GE141" s="55"/>
      <c r="GF141" s="55"/>
      <c r="GG141" s="55"/>
      <c r="GH141" s="55"/>
      <c r="GI141" s="55"/>
      <c r="GJ141" s="55"/>
      <c r="GK141" s="55"/>
      <c r="GL141" s="55"/>
      <c r="GM141" s="55"/>
      <c r="GN141" s="55"/>
      <c r="GO141" s="55"/>
      <c r="GP141" s="55"/>
      <c r="GQ141" s="55"/>
      <c r="GR141" s="55"/>
      <c r="GS141" s="55"/>
      <c r="GT141" s="55"/>
      <c r="GU141" s="55"/>
      <c r="GV141" s="55"/>
      <c r="GW141" s="55"/>
      <c r="GX141" s="55"/>
      <c r="GY141" s="55"/>
      <c r="GZ141" s="55"/>
      <c r="HA141" s="55"/>
      <c r="HB141" s="55"/>
      <c r="HC141" s="55"/>
      <c r="HD141" s="55"/>
      <c r="HE141" s="55"/>
      <c r="HF141" s="55"/>
      <c r="HG141" s="55"/>
      <c r="HH141" s="55"/>
      <c r="HI141" s="55"/>
      <c r="HJ141" s="55"/>
      <c r="HK141" s="55"/>
      <c r="HL141" s="55"/>
      <c r="HM141" s="55"/>
      <c r="HN141" s="55"/>
      <c r="HO141" s="55"/>
      <c r="HP141" s="55"/>
      <c r="HQ141" s="55"/>
      <c r="HR141" s="55"/>
      <c r="HS141" s="55"/>
      <c r="HT141" s="55"/>
      <c r="HU141" s="55"/>
      <c r="HV141" s="55"/>
      <c r="HW141" s="55"/>
      <c r="HX141" s="55"/>
      <c r="HY141" s="55"/>
      <c r="HZ141" s="55"/>
      <c r="IA141" s="55"/>
      <c r="IB141" s="55"/>
      <c r="IC141" s="55"/>
      <c r="ID141" s="55"/>
      <c r="IE141" s="55"/>
      <c r="IF141" s="55"/>
      <c r="IG141" s="55"/>
      <c r="IH141" s="55"/>
      <c r="II141" s="55"/>
      <c r="IJ141" s="55"/>
      <c r="IK141" s="55"/>
      <c r="IL141" s="55"/>
      <c r="IM141" s="55"/>
      <c r="IN141" s="55"/>
      <c r="IO141" s="55"/>
      <c r="IP141" s="55"/>
      <c r="IQ141" s="55"/>
      <c r="IR141" s="55"/>
      <c r="IS141" s="55"/>
      <c r="IT141" s="55"/>
      <c r="IU141" s="55"/>
      <c r="IV141" s="55"/>
    </row>
    <row r="142" s="1" customFormat="1" ht="27" customHeight="1" spans="1:19">
      <c r="A142" s="13">
        <v>294</v>
      </c>
      <c r="B142" s="22" t="s">
        <v>533</v>
      </c>
      <c r="C142" s="22"/>
      <c r="D142" s="22"/>
      <c r="E142" s="22"/>
      <c r="F142" s="22" t="s">
        <v>25</v>
      </c>
      <c r="G142" s="22" t="s">
        <v>25</v>
      </c>
      <c r="H142" s="22" t="s">
        <v>25</v>
      </c>
      <c r="I142" s="39"/>
      <c r="J142" s="22">
        <f>SUM(J143,J146,J150)</f>
        <v>1.8</v>
      </c>
      <c r="K142" s="22">
        <f>SUM(K143,K146,K150)</f>
        <v>0.6</v>
      </c>
      <c r="L142" s="22">
        <f>SUM(L143,L146,L150)</f>
        <v>0.6</v>
      </c>
      <c r="M142" s="22">
        <f>SUM(M143,M146,M150)</f>
        <v>0.6</v>
      </c>
      <c r="N142" s="39" t="s">
        <v>283</v>
      </c>
      <c r="O142" s="22">
        <v>104</v>
      </c>
      <c r="P142" s="22">
        <v>340</v>
      </c>
      <c r="Q142" s="39"/>
      <c r="R142" s="39"/>
      <c r="S142" s="22"/>
    </row>
    <row r="143" s="1" customFormat="1" ht="31" customHeight="1" spans="1:19">
      <c r="A143" s="13">
        <v>295</v>
      </c>
      <c r="B143" s="23" t="s">
        <v>534</v>
      </c>
      <c r="C143" s="24"/>
      <c r="D143" s="24"/>
      <c r="E143" s="24"/>
      <c r="F143" s="24" t="s">
        <v>25</v>
      </c>
      <c r="G143" s="24" t="s">
        <v>25</v>
      </c>
      <c r="H143" s="24"/>
      <c r="I143" s="24"/>
      <c r="J143" s="24">
        <v>0</v>
      </c>
      <c r="K143" s="24">
        <v>0</v>
      </c>
      <c r="L143" s="24">
        <v>0</v>
      </c>
      <c r="M143" s="24">
        <v>0</v>
      </c>
      <c r="N143" s="25" t="s">
        <v>283</v>
      </c>
      <c r="O143" s="24">
        <v>0</v>
      </c>
      <c r="P143" s="24">
        <v>0</v>
      </c>
      <c r="Q143" s="25"/>
      <c r="R143" s="25"/>
      <c r="S143" s="25"/>
    </row>
    <row r="144" s="1" customFormat="1" ht="24" spans="1:19">
      <c r="A144" s="13">
        <v>296</v>
      </c>
      <c r="B144" s="28" t="s">
        <v>535</v>
      </c>
      <c r="C144" s="28"/>
      <c r="D144" s="28"/>
      <c r="E144" s="28"/>
      <c r="F144" s="28" t="s">
        <v>25</v>
      </c>
      <c r="G144" s="28" t="s">
        <v>39</v>
      </c>
      <c r="H144" s="28"/>
      <c r="I144" s="41"/>
      <c r="J144" s="28">
        <v>0</v>
      </c>
      <c r="K144" s="28">
        <v>0</v>
      </c>
      <c r="L144" s="28">
        <v>0</v>
      </c>
      <c r="M144" s="28">
        <v>0</v>
      </c>
      <c r="N144" s="41" t="s">
        <v>283</v>
      </c>
      <c r="O144" s="28">
        <v>0</v>
      </c>
      <c r="P144" s="28">
        <v>0</v>
      </c>
      <c r="Q144" s="41"/>
      <c r="R144" s="41"/>
      <c r="S144" s="41"/>
    </row>
    <row r="145" s="1" customFormat="1" ht="24" spans="1:19">
      <c r="A145" s="13">
        <v>297</v>
      </c>
      <c r="B145" s="28" t="s">
        <v>536</v>
      </c>
      <c r="C145" s="28"/>
      <c r="D145" s="28"/>
      <c r="E145" s="28"/>
      <c r="F145" s="28" t="s">
        <v>25</v>
      </c>
      <c r="G145" s="28" t="s">
        <v>39</v>
      </c>
      <c r="H145" s="28"/>
      <c r="I145" s="41"/>
      <c r="J145" s="28">
        <v>0</v>
      </c>
      <c r="K145" s="28">
        <v>0</v>
      </c>
      <c r="L145" s="28">
        <v>0</v>
      </c>
      <c r="M145" s="28">
        <v>0</v>
      </c>
      <c r="N145" s="41" t="s">
        <v>283</v>
      </c>
      <c r="O145" s="28">
        <v>0</v>
      </c>
      <c r="P145" s="28">
        <v>0</v>
      </c>
      <c r="Q145" s="41"/>
      <c r="R145" s="41"/>
      <c r="S145" s="41" t="s">
        <v>537</v>
      </c>
    </row>
    <row r="146" s="1" customFormat="1" ht="36" spans="1:19">
      <c r="A146" s="13">
        <v>300</v>
      </c>
      <c r="B146" s="23" t="s">
        <v>538</v>
      </c>
      <c r="C146" s="24"/>
      <c r="D146" s="24"/>
      <c r="E146" s="24"/>
      <c r="F146" s="24" t="s">
        <v>25</v>
      </c>
      <c r="G146" s="24" t="s">
        <v>25</v>
      </c>
      <c r="H146" s="24">
        <v>0</v>
      </c>
      <c r="I146" s="24"/>
      <c r="J146" s="24">
        <v>0</v>
      </c>
      <c r="K146" s="24">
        <v>0</v>
      </c>
      <c r="L146" s="24">
        <v>0</v>
      </c>
      <c r="M146" s="24">
        <v>0</v>
      </c>
      <c r="N146" s="25" t="s">
        <v>283</v>
      </c>
      <c r="O146" s="24">
        <v>0</v>
      </c>
      <c r="P146" s="24">
        <v>0</v>
      </c>
      <c r="Q146" s="25"/>
      <c r="R146" s="25"/>
      <c r="S146" s="25"/>
    </row>
    <row r="147" s="1" customFormat="1" ht="24" spans="1:19">
      <c r="A147" s="13">
        <v>301</v>
      </c>
      <c r="B147" s="28" t="s">
        <v>539</v>
      </c>
      <c r="C147" s="28"/>
      <c r="D147" s="28"/>
      <c r="E147" s="28"/>
      <c r="F147" s="28" t="s">
        <v>25</v>
      </c>
      <c r="G147" s="28" t="s">
        <v>39</v>
      </c>
      <c r="H147" s="28">
        <v>0</v>
      </c>
      <c r="I147" s="41" t="s">
        <v>526</v>
      </c>
      <c r="J147" s="28">
        <v>0</v>
      </c>
      <c r="K147" s="28">
        <v>0</v>
      </c>
      <c r="L147" s="28">
        <v>0</v>
      </c>
      <c r="M147" s="28">
        <v>0</v>
      </c>
      <c r="N147" s="41" t="s">
        <v>283</v>
      </c>
      <c r="O147" s="28">
        <v>0</v>
      </c>
      <c r="P147" s="28">
        <v>0</v>
      </c>
      <c r="Q147" s="28"/>
      <c r="R147" s="28"/>
      <c r="S147" s="41" t="s">
        <v>537</v>
      </c>
    </row>
    <row r="148" s="1" customFormat="1" ht="24" spans="1:19">
      <c r="A148" s="13">
        <v>305</v>
      </c>
      <c r="B148" s="28" t="s">
        <v>540</v>
      </c>
      <c r="C148" s="28"/>
      <c r="D148" s="28"/>
      <c r="E148" s="28"/>
      <c r="F148" s="28" t="s">
        <v>29</v>
      </c>
      <c r="G148" s="28" t="s">
        <v>293</v>
      </c>
      <c r="H148" s="28">
        <v>0</v>
      </c>
      <c r="I148" s="41"/>
      <c r="J148" s="28">
        <v>0</v>
      </c>
      <c r="K148" s="28">
        <v>0</v>
      </c>
      <c r="L148" s="28">
        <v>0</v>
      </c>
      <c r="M148" s="28">
        <v>0</v>
      </c>
      <c r="N148" s="28"/>
      <c r="O148" s="28">
        <v>0</v>
      </c>
      <c r="P148" s="28">
        <v>0</v>
      </c>
      <c r="Q148" s="41"/>
      <c r="R148" s="41"/>
      <c r="S148" s="41"/>
    </row>
    <row r="149" s="1" customFormat="1" ht="36" spans="1:19">
      <c r="A149" s="13">
        <v>306</v>
      </c>
      <c r="B149" s="28" t="s">
        <v>541</v>
      </c>
      <c r="C149" s="28"/>
      <c r="D149" s="28"/>
      <c r="E149" s="28"/>
      <c r="F149" s="28" t="s">
        <v>29</v>
      </c>
      <c r="G149" s="28" t="s">
        <v>258</v>
      </c>
      <c r="H149" s="28">
        <v>0</v>
      </c>
      <c r="I149" s="41"/>
      <c r="J149" s="28">
        <v>0</v>
      </c>
      <c r="K149" s="28">
        <v>0</v>
      </c>
      <c r="L149" s="28">
        <v>0</v>
      </c>
      <c r="M149" s="28">
        <v>0</v>
      </c>
      <c r="N149" s="28"/>
      <c r="O149" s="28">
        <v>0</v>
      </c>
      <c r="P149" s="28">
        <v>0</v>
      </c>
      <c r="Q149" s="41"/>
      <c r="R149" s="41"/>
      <c r="S149" s="41"/>
    </row>
    <row r="150" s="1" customFormat="1" ht="36" spans="1:19">
      <c r="A150" s="13">
        <v>307</v>
      </c>
      <c r="B150" s="23" t="s">
        <v>542</v>
      </c>
      <c r="C150" s="24"/>
      <c r="D150" s="24"/>
      <c r="E150" s="24"/>
      <c r="F150" s="24" t="s">
        <v>25</v>
      </c>
      <c r="G150" s="24" t="s">
        <v>30</v>
      </c>
      <c r="H150" s="24">
        <v>9</v>
      </c>
      <c r="I150" s="24"/>
      <c r="J150" s="24">
        <f>SUM(J151)</f>
        <v>1.8</v>
      </c>
      <c r="K150" s="24">
        <f>SUM(K151)</f>
        <v>0.6</v>
      </c>
      <c r="L150" s="24">
        <f>SUM(L151)</f>
        <v>0.6</v>
      </c>
      <c r="M150" s="24">
        <f>SUM(M151)</f>
        <v>0.6</v>
      </c>
      <c r="N150" s="25" t="s">
        <v>283</v>
      </c>
      <c r="O150" s="24">
        <v>9</v>
      </c>
      <c r="P150" s="24">
        <v>9</v>
      </c>
      <c r="Q150" s="25"/>
      <c r="R150" s="25"/>
      <c r="S150" s="25"/>
    </row>
    <row r="151" s="1" customFormat="1" ht="24" spans="1:19">
      <c r="A151" s="13">
        <v>308</v>
      </c>
      <c r="B151" s="28" t="s">
        <v>543</v>
      </c>
      <c r="C151" s="28"/>
      <c r="D151" s="28"/>
      <c r="E151" s="28"/>
      <c r="F151" s="28" t="s">
        <v>25</v>
      </c>
      <c r="G151" s="28" t="s">
        <v>30</v>
      </c>
      <c r="H151" s="28">
        <v>9</v>
      </c>
      <c r="I151" s="41"/>
      <c r="J151" s="28">
        <f>SUM(J152,J154)</f>
        <v>1.8</v>
      </c>
      <c r="K151" s="28">
        <f>SUM(K152,K154)</f>
        <v>0.6</v>
      </c>
      <c r="L151" s="28">
        <f>SUM(L152,L154)</f>
        <v>0.6</v>
      </c>
      <c r="M151" s="28">
        <f>SUM(M152,M154)</f>
        <v>0.6</v>
      </c>
      <c r="N151" s="41" t="s">
        <v>283</v>
      </c>
      <c r="O151" s="28">
        <v>9</v>
      </c>
      <c r="P151" s="28">
        <v>9</v>
      </c>
      <c r="Q151" s="41"/>
      <c r="R151" s="41"/>
      <c r="S151" s="41"/>
    </row>
    <row r="152" s="1" customFormat="1" ht="36" spans="1:19">
      <c r="A152" s="13">
        <v>309</v>
      </c>
      <c r="B152" s="29" t="s">
        <v>544</v>
      </c>
      <c r="C152" s="29"/>
      <c r="D152" s="29"/>
      <c r="E152" s="29"/>
      <c r="F152" s="29" t="s">
        <v>25</v>
      </c>
      <c r="G152" s="29" t="s">
        <v>30</v>
      </c>
      <c r="H152" s="29">
        <v>5</v>
      </c>
      <c r="I152" s="29" t="s">
        <v>811</v>
      </c>
      <c r="J152" s="29">
        <f>SUM(J153)</f>
        <v>1.8</v>
      </c>
      <c r="K152" s="29">
        <f>SUM(K153)</f>
        <v>0.6</v>
      </c>
      <c r="L152" s="29">
        <f>SUM(L153)</f>
        <v>0.6</v>
      </c>
      <c r="M152" s="29">
        <f>SUM(M153)</f>
        <v>0.6</v>
      </c>
      <c r="N152" s="29" t="s">
        <v>283</v>
      </c>
      <c r="O152" s="29">
        <v>5</v>
      </c>
      <c r="P152" s="29">
        <v>5</v>
      </c>
      <c r="Q152" s="29"/>
      <c r="R152" s="29"/>
      <c r="S152" s="29" t="s">
        <v>537</v>
      </c>
    </row>
    <row r="153" s="6" customFormat="1" ht="90" customHeight="1" spans="1:19">
      <c r="A153" s="13">
        <v>310</v>
      </c>
      <c r="B153" s="34"/>
      <c r="C153" s="48" t="s">
        <v>47</v>
      </c>
      <c r="D153" s="48" t="s">
        <v>63</v>
      </c>
      <c r="E153" s="48"/>
      <c r="F153" s="48" t="s">
        <v>25</v>
      </c>
      <c r="G153" s="48" t="s">
        <v>30</v>
      </c>
      <c r="H153" s="48">
        <v>5</v>
      </c>
      <c r="I153" s="34" t="s">
        <v>812</v>
      </c>
      <c r="J153" s="34">
        <f>SUM(K153:M153)</f>
        <v>1.8</v>
      </c>
      <c r="K153" s="34">
        <v>0.6</v>
      </c>
      <c r="L153" s="34">
        <v>0.6</v>
      </c>
      <c r="M153" s="34">
        <v>0.6</v>
      </c>
      <c r="N153" s="34" t="s">
        <v>283</v>
      </c>
      <c r="O153" s="34">
        <v>5</v>
      </c>
      <c r="P153" s="34">
        <v>5</v>
      </c>
      <c r="Q153" s="48" t="s">
        <v>546</v>
      </c>
      <c r="R153" s="48" t="s">
        <v>489</v>
      </c>
      <c r="S153" s="34" t="s">
        <v>537</v>
      </c>
    </row>
    <row r="154" s="1" customFormat="1" ht="24" spans="1:19">
      <c r="A154" s="13">
        <v>312</v>
      </c>
      <c r="B154" s="29" t="s">
        <v>813</v>
      </c>
      <c r="C154" s="29"/>
      <c r="D154" s="29"/>
      <c r="E154" s="29"/>
      <c r="F154" s="29" t="s">
        <v>25</v>
      </c>
      <c r="G154" s="29" t="s">
        <v>30</v>
      </c>
      <c r="H154" s="29">
        <v>0</v>
      </c>
      <c r="I154" s="29">
        <v>0</v>
      </c>
      <c r="J154" s="29">
        <v>0</v>
      </c>
      <c r="K154" s="29">
        <v>0</v>
      </c>
      <c r="L154" s="29">
        <v>0</v>
      </c>
      <c r="M154" s="29">
        <v>0</v>
      </c>
      <c r="N154" s="29" t="s">
        <v>283</v>
      </c>
      <c r="O154" s="29">
        <v>0</v>
      </c>
      <c r="P154" s="29">
        <v>0</v>
      </c>
      <c r="Q154" s="29"/>
      <c r="R154" s="29"/>
      <c r="S154" s="29" t="s">
        <v>537</v>
      </c>
    </row>
    <row r="155" s="1" customFormat="1" ht="24" spans="1:19">
      <c r="A155" s="13">
        <v>314</v>
      </c>
      <c r="B155" s="22" t="s">
        <v>550</v>
      </c>
      <c r="C155" s="22"/>
      <c r="D155" s="22"/>
      <c r="E155" s="22"/>
      <c r="F155" s="22" t="s">
        <v>25</v>
      </c>
      <c r="G155" s="22" t="s">
        <v>25</v>
      </c>
      <c r="H155" s="22" t="s">
        <v>25</v>
      </c>
      <c r="I155" s="39"/>
      <c r="J155" s="22">
        <f>SUM(J156,J157,J159,J160,J161,J162)</f>
        <v>9</v>
      </c>
      <c r="K155" s="22">
        <f>SUM(K156,K157,K159,K160,K161,K162)</f>
        <v>3</v>
      </c>
      <c r="L155" s="22">
        <f>SUM(L156,L157,L159,L160,L161,L162)</f>
        <v>3</v>
      </c>
      <c r="M155" s="22">
        <f>SUM(M156,M157,M159,M160,M161,M162)</f>
        <v>3</v>
      </c>
      <c r="N155" s="22" t="s">
        <v>283</v>
      </c>
      <c r="O155" s="22">
        <v>0</v>
      </c>
      <c r="P155" s="22">
        <v>300</v>
      </c>
      <c r="Q155" s="39"/>
      <c r="R155" s="39"/>
      <c r="S155" s="22"/>
    </row>
    <row r="156" s="1" customFormat="1" ht="36" spans="1:19">
      <c r="A156" s="13">
        <v>315</v>
      </c>
      <c r="B156" s="23" t="s">
        <v>551</v>
      </c>
      <c r="C156" s="24"/>
      <c r="D156" s="24"/>
      <c r="E156" s="24"/>
      <c r="F156" s="24" t="s">
        <v>29</v>
      </c>
      <c r="G156" s="24" t="s">
        <v>552</v>
      </c>
      <c r="H156" s="24">
        <v>0</v>
      </c>
      <c r="I156" s="24"/>
      <c r="J156" s="24">
        <v>0</v>
      </c>
      <c r="K156" s="24">
        <v>0</v>
      </c>
      <c r="L156" s="24">
        <v>0</v>
      </c>
      <c r="M156" s="24">
        <v>0</v>
      </c>
      <c r="N156" s="25"/>
      <c r="O156" s="24">
        <v>0</v>
      </c>
      <c r="P156" s="24">
        <v>0</v>
      </c>
      <c r="Q156" s="25"/>
      <c r="R156" s="25"/>
      <c r="S156" s="25"/>
    </row>
    <row r="157" s="1" customFormat="1" ht="36" spans="1:19">
      <c r="A157" s="13">
        <v>316</v>
      </c>
      <c r="B157" s="23" t="s">
        <v>553</v>
      </c>
      <c r="C157" s="24"/>
      <c r="D157" s="24"/>
      <c r="E157" s="24"/>
      <c r="F157" s="24" t="s">
        <v>25</v>
      </c>
      <c r="G157" s="24" t="s">
        <v>30</v>
      </c>
      <c r="H157" s="24">
        <v>300</v>
      </c>
      <c r="I157" s="24" t="s">
        <v>554</v>
      </c>
      <c r="J157" s="24">
        <v>9</v>
      </c>
      <c r="K157" s="24">
        <v>3</v>
      </c>
      <c r="L157" s="24">
        <v>3</v>
      </c>
      <c r="M157" s="24">
        <v>3</v>
      </c>
      <c r="N157" s="24">
        <v>0</v>
      </c>
      <c r="O157" s="24">
        <v>0</v>
      </c>
      <c r="P157" s="24">
        <v>300</v>
      </c>
      <c r="Q157" s="24"/>
      <c r="R157" s="24"/>
      <c r="S157" s="25" t="s">
        <v>335</v>
      </c>
    </row>
    <row r="158" s="6" customFormat="1" ht="90" customHeight="1" spans="1:19">
      <c r="A158" s="13">
        <v>317</v>
      </c>
      <c r="B158" s="34"/>
      <c r="C158" s="48" t="s">
        <v>47</v>
      </c>
      <c r="D158" s="48" t="s">
        <v>63</v>
      </c>
      <c r="E158" s="48"/>
      <c r="F158" s="48" t="s">
        <v>25</v>
      </c>
      <c r="G158" s="48" t="s">
        <v>30</v>
      </c>
      <c r="H158" s="48">
        <v>300</v>
      </c>
      <c r="I158" s="34" t="s">
        <v>556</v>
      </c>
      <c r="J158" s="34">
        <v>9</v>
      </c>
      <c r="K158" s="34">
        <v>3</v>
      </c>
      <c r="L158" s="34">
        <v>3</v>
      </c>
      <c r="M158" s="34">
        <v>3</v>
      </c>
      <c r="N158" s="34" t="s">
        <v>283</v>
      </c>
      <c r="O158" s="34" t="s">
        <v>25</v>
      </c>
      <c r="P158" s="34">
        <v>300</v>
      </c>
      <c r="Q158" s="48" t="s">
        <v>554</v>
      </c>
      <c r="R158" s="34" t="s">
        <v>814</v>
      </c>
      <c r="S158" s="34" t="s">
        <v>335</v>
      </c>
    </row>
    <row r="159" s="1" customFormat="1" ht="36" spans="1:19">
      <c r="A159" s="13">
        <v>321</v>
      </c>
      <c r="B159" s="23" t="s">
        <v>564</v>
      </c>
      <c r="C159" s="24"/>
      <c r="D159" s="24"/>
      <c r="E159" s="24"/>
      <c r="F159" s="24" t="s">
        <v>25</v>
      </c>
      <c r="G159" s="24" t="s">
        <v>25</v>
      </c>
      <c r="H159" s="24">
        <v>0</v>
      </c>
      <c r="I159" s="24"/>
      <c r="J159" s="24">
        <v>0</v>
      </c>
      <c r="K159" s="24">
        <v>0</v>
      </c>
      <c r="L159" s="24">
        <v>0</v>
      </c>
      <c r="M159" s="24">
        <v>0</v>
      </c>
      <c r="N159" s="25"/>
      <c r="O159" s="24">
        <v>0</v>
      </c>
      <c r="P159" s="24">
        <v>0</v>
      </c>
      <c r="Q159" s="25"/>
      <c r="R159" s="25"/>
      <c r="S159" s="25"/>
    </row>
    <row r="160" s="1" customFormat="1" ht="36" spans="1:19">
      <c r="A160" s="13">
        <v>322</v>
      </c>
      <c r="B160" s="23" t="s">
        <v>565</v>
      </c>
      <c r="C160" s="24"/>
      <c r="D160" s="24"/>
      <c r="E160" s="24"/>
      <c r="F160" s="24" t="s">
        <v>25</v>
      </c>
      <c r="G160" s="24" t="s">
        <v>25</v>
      </c>
      <c r="H160" s="24">
        <v>0</v>
      </c>
      <c r="I160" s="24"/>
      <c r="J160" s="24">
        <v>0</v>
      </c>
      <c r="K160" s="24">
        <v>0</v>
      </c>
      <c r="L160" s="24">
        <v>0</v>
      </c>
      <c r="M160" s="24">
        <v>0</v>
      </c>
      <c r="N160" s="25"/>
      <c r="O160" s="24">
        <v>0</v>
      </c>
      <c r="P160" s="24">
        <v>0</v>
      </c>
      <c r="Q160" s="25"/>
      <c r="R160" s="25"/>
      <c r="S160" s="25"/>
    </row>
    <row r="161" s="1" customFormat="1" ht="36" spans="1:19">
      <c r="A161" s="13">
        <v>323</v>
      </c>
      <c r="B161" s="23" t="s">
        <v>566</v>
      </c>
      <c r="C161" s="24"/>
      <c r="D161" s="24"/>
      <c r="E161" s="24"/>
      <c r="F161" s="24" t="s">
        <v>29</v>
      </c>
      <c r="G161" s="24" t="s">
        <v>552</v>
      </c>
      <c r="H161" s="24">
        <v>0</v>
      </c>
      <c r="I161" s="24"/>
      <c r="J161" s="24">
        <v>0</v>
      </c>
      <c r="K161" s="24">
        <v>0</v>
      </c>
      <c r="L161" s="24">
        <v>0</v>
      </c>
      <c r="M161" s="24">
        <v>0</v>
      </c>
      <c r="N161" s="25"/>
      <c r="O161" s="24">
        <v>0</v>
      </c>
      <c r="P161" s="24">
        <v>0</v>
      </c>
      <c r="Q161" s="25"/>
      <c r="R161" s="25"/>
      <c r="S161" s="25"/>
    </row>
    <row r="162" s="1" customFormat="1" ht="36" spans="1:19">
      <c r="A162" s="13">
        <v>324</v>
      </c>
      <c r="B162" s="23" t="s">
        <v>567</v>
      </c>
      <c r="C162" s="24"/>
      <c r="D162" s="24"/>
      <c r="E162" s="24"/>
      <c r="F162" s="24" t="s">
        <v>29</v>
      </c>
      <c r="G162" s="24" t="s">
        <v>552</v>
      </c>
      <c r="H162" s="24">
        <v>0</v>
      </c>
      <c r="I162" s="24"/>
      <c r="J162" s="24">
        <v>0</v>
      </c>
      <c r="K162" s="24">
        <v>0</v>
      </c>
      <c r="L162" s="24">
        <v>0</v>
      </c>
      <c r="M162" s="24">
        <v>0</v>
      </c>
      <c r="N162" s="25"/>
      <c r="O162" s="24">
        <v>0</v>
      </c>
      <c r="P162" s="24">
        <v>0</v>
      </c>
      <c r="Q162" s="25"/>
      <c r="R162" s="25"/>
      <c r="S162" s="25"/>
    </row>
    <row r="163" s="1" customFormat="1" ht="35" customHeight="1" spans="1:19">
      <c r="A163" s="13">
        <v>325</v>
      </c>
      <c r="B163" s="22" t="s">
        <v>568</v>
      </c>
      <c r="C163" s="22"/>
      <c r="D163" s="22"/>
      <c r="E163" s="22"/>
      <c r="F163" s="22" t="s">
        <v>25</v>
      </c>
      <c r="G163" s="22" t="s">
        <v>25</v>
      </c>
      <c r="H163" s="22" t="s">
        <v>25</v>
      </c>
      <c r="I163" s="39"/>
      <c r="J163" s="22">
        <f>SUM(J164,J171,J172,J173,J176,J177,J186,J187,J191)</f>
        <v>4997.635168</v>
      </c>
      <c r="K163" s="22">
        <f>SUM(K164,K171,K172,K173,K176,K177,K186,K187,K191)</f>
        <v>4820.935168</v>
      </c>
      <c r="L163" s="22">
        <f>SUM(L164,L171,L172,L173,L176,L177,L186,L187,L191)</f>
        <v>176.7</v>
      </c>
      <c r="M163" s="22">
        <f>SUM(M164,M171,M172,M173,M176,M177,M186,M187,M191)</f>
        <v>0</v>
      </c>
      <c r="N163" s="22" t="s">
        <v>283</v>
      </c>
      <c r="O163" s="22">
        <v>810</v>
      </c>
      <c r="P163" s="22">
        <v>2767</v>
      </c>
      <c r="Q163" s="39"/>
      <c r="R163" s="39"/>
      <c r="S163" s="22"/>
    </row>
    <row r="164" s="1" customFormat="1" ht="35" customHeight="1" spans="1:19">
      <c r="A164" s="13">
        <v>326</v>
      </c>
      <c r="B164" s="23" t="s">
        <v>569</v>
      </c>
      <c r="C164" s="24"/>
      <c r="D164" s="24"/>
      <c r="E164" s="24"/>
      <c r="F164" s="24" t="s">
        <v>136</v>
      </c>
      <c r="G164" s="24" t="s">
        <v>570</v>
      </c>
      <c r="H164" s="24">
        <v>0</v>
      </c>
      <c r="I164" s="24"/>
      <c r="J164" s="24">
        <f>SUM(J165:J170)</f>
        <v>4953.635168</v>
      </c>
      <c r="K164" s="24">
        <f>SUM(K165:K170)</f>
        <v>4805.935168</v>
      </c>
      <c r="L164" s="24">
        <f>SUM(L165:L170)</f>
        <v>147.7</v>
      </c>
      <c r="M164" s="24">
        <f>SUM(M165:M170)</f>
        <v>0</v>
      </c>
      <c r="N164" s="24" t="s">
        <v>283</v>
      </c>
      <c r="O164" s="24">
        <v>810</v>
      </c>
      <c r="P164" s="24">
        <v>2767</v>
      </c>
      <c r="Q164" s="25"/>
      <c r="R164" s="25"/>
      <c r="S164" s="25"/>
    </row>
    <row r="165" s="4" customFormat="1" ht="90" customHeight="1" spans="1:19">
      <c r="A165" s="13">
        <v>325</v>
      </c>
      <c r="B165" s="50" t="s">
        <v>571</v>
      </c>
      <c r="C165" s="50" t="s">
        <v>47</v>
      </c>
      <c r="D165" s="50" t="s">
        <v>63</v>
      </c>
      <c r="E165" s="50" t="s">
        <v>572</v>
      </c>
      <c r="F165" s="50" t="s">
        <v>420</v>
      </c>
      <c r="G165" s="50" t="s">
        <v>570</v>
      </c>
      <c r="H165" s="50">
        <v>1.55</v>
      </c>
      <c r="I165" s="50" t="s">
        <v>573</v>
      </c>
      <c r="J165" s="50">
        <v>82.9</v>
      </c>
      <c r="K165" s="50">
        <v>82.9</v>
      </c>
      <c r="L165" s="50">
        <v>0</v>
      </c>
      <c r="M165" s="50">
        <v>0</v>
      </c>
      <c r="N165" s="50" t="s">
        <v>283</v>
      </c>
      <c r="O165" s="50">
        <v>1</v>
      </c>
      <c r="P165" s="50">
        <v>3</v>
      </c>
      <c r="Q165" s="50" t="s">
        <v>574</v>
      </c>
      <c r="R165" s="50" t="s">
        <v>575</v>
      </c>
      <c r="S165" s="50" t="s">
        <v>576</v>
      </c>
    </row>
    <row r="166" s="4" customFormat="1" ht="90" customHeight="1" spans="1:19">
      <c r="A166" s="13">
        <v>326</v>
      </c>
      <c r="B166" s="50" t="s">
        <v>577</v>
      </c>
      <c r="C166" s="50" t="s">
        <v>47</v>
      </c>
      <c r="D166" s="50" t="s">
        <v>63</v>
      </c>
      <c r="E166" s="50" t="s">
        <v>578</v>
      </c>
      <c r="F166" s="50" t="s">
        <v>420</v>
      </c>
      <c r="G166" s="50" t="s">
        <v>570</v>
      </c>
      <c r="H166" s="50">
        <v>4.21</v>
      </c>
      <c r="I166" s="50" t="s">
        <v>579</v>
      </c>
      <c r="J166" s="50">
        <v>156.9</v>
      </c>
      <c r="K166" s="50">
        <v>156.9</v>
      </c>
      <c r="L166" s="50">
        <v>0</v>
      </c>
      <c r="M166" s="50">
        <v>0</v>
      </c>
      <c r="N166" s="50" t="s">
        <v>283</v>
      </c>
      <c r="O166" s="50">
        <v>104</v>
      </c>
      <c r="P166" s="50">
        <v>306</v>
      </c>
      <c r="Q166" s="50" t="s">
        <v>574</v>
      </c>
      <c r="R166" s="50" t="s">
        <v>580</v>
      </c>
      <c r="S166" s="50" t="s">
        <v>576</v>
      </c>
    </row>
    <row r="167" s="64" customFormat="1" ht="90" customHeight="1" spans="1:19">
      <c r="A167" s="32">
        <v>331</v>
      </c>
      <c r="B167" s="67" t="s">
        <v>599</v>
      </c>
      <c r="C167" s="67" t="s">
        <v>47</v>
      </c>
      <c r="D167" s="67" t="s">
        <v>63</v>
      </c>
      <c r="E167" s="67" t="s">
        <v>600</v>
      </c>
      <c r="F167" s="67" t="s">
        <v>29</v>
      </c>
      <c r="G167" s="67" t="s">
        <v>570</v>
      </c>
      <c r="H167" s="67">
        <v>1.1</v>
      </c>
      <c r="I167" s="67" t="s">
        <v>601</v>
      </c>
      <c r="J167" s="67">
        <v>147.7</v>
      </c>
      <c r="K167" s="67">
        <v>0</v>
      </c>
      <c r="L167" s="67">
        <v>147.7</v>
      </c>
      <c r="M167" s="67">
        <v>0</v>
      </c>
      <c r="N167" s="67" t="s">
        <v>602</v>
      </c>
      <c r="O167" s="67">
        <v>6</v>
      </c>
      <c r="P167" s="67">
        <v>18</v>
      </c>
      <c r="Q167" s="67" t="s">
        <v>603</v>
      </c>
      <c r="R167" s="67" t="s">
        <v>604</v>
      </c>
      <c r="S167" s="67" t="s">
        <v>605</v>
      </c>
    </row>
    <row r="168" s="4" customFormat="1" ht="90" customHeight="1" spans="1:19">
      <c r="A168" s="13">
        <v>333</v>
      </c>
      <c r="B168" s="50" t="s">
        <v>610</v>
      </c>
      <c r="C168" s="50" t="s">
        <v>47</v>
      </c>
      <c r="D168" s="50" t="s">
        <v>63</v>
      </c>
      <c r="E168" s="50" t="s">
        <v>611</v>
      </c>
      <c r="F168" s="50" t="s">
        <v>29</v>
      </c>
      <c r="G168" s="50" t="s">
        <v>570</v>
      </c>
      <c r="H168" s="50">
        <v>16.933336</v>
      </c>
      <c r="I168" s="50" t="s">
        <v>612</v>
      </c>
      <c r="J168" s="50">
        <f t="shared" ref="J168:J170" si="1">K168+L168+M168</f>
        <v>2782.804824</v>
      </c>
      <c r="K168" s="50">
        <v>2782.804824</v>
      </c>
      <c r="L168" s="50">
        <v>0</v>
      </c>
      <c r="M168" s="50">
        <v>0</v>
      </c>
      <c r="N168" s="50" t="s">
        <v>283</v>
      </c>
      <c r="O168" s="50">
        <v>228</v>
      </c>
      <c r="P168" s="50">
        <v>840</v>
      </c>
      <c r="Q168" s="50" t="s">
        <v>574</v>
      </c>
      <c r="R168" s="50" t="s">
        <v>613</v>
      </c>
      <c r="S168" s="50" t="s">
        <v>576</v>
      </c>
    </row>
    <row r="169" s="4" customFormat="1" ht="90" customHeight="1" spans="1:19">
      <c r="A169" s="13">
        <v>334</v>
      </c>
      <c r="B169" s="50" t="s">
        <v>614</v>
      </c>
      <c r="C169" s="50" t="s">
        <v>47</v>
      </c>
      <c r="D169" s="50" t="s">
        <v>63</v>
      </c>
      <c r="E169" s="50" t="s">
        <v>615</v>
      </c>
      <c r="F169" s="50" t="s">
        <v>29</v>
      </c>
      <c r="G169" s="50" t="s">
        <v>570</v>
      </c>
      <c r="H169" s="50">
        <v>4.069413</v>
      </c>
      <c r="I169" s="50" t="s">
        <v>616</v>
      </c>
      <c r="J169" s="50">
        <f t="shared" si="1"/>
        <v>495.264838</v>
      </c>
      <c r="K169" s="50">
        <v>495.264838</v>
      </c>
      <c r="L169" s="50">
        <v>0</v>
      </c>
      <c r="M169" s="50">
        <v>0</v>
      </c>
      <c r="N169" s="50" t="s">
        <v>283</v>
      </c>
      <c r="O169" s="50">
        <v>22</v>
      </c>
      <c r="P169" s="50">
        <v>100</v>
      </c>
      <c r="Q169" s="50" t="s">
        <v>574</v>
      </c>
      <c r="R169" s="50" t="s">
        <v>617</v>
      </c>
      <c r="S169" s="50" t="s">
        <v>576</v>
      </c>
    </row>
    <row r="170" s="4" customFormat="1" ht="90" customHeight="1" spans="1:19">
      <c r="A170" s="13">
        <v>337</v>
      </c>
      <c r="B170" s="50" t="s">
        <v>625</v>
      </c>
      <c r="C170" s="50" t="s">
        <v>47</v>
      </c>
      <c r="D170" s="50" t="s">
        <v>63</v>
      </c>
      <c r="E170" s="50" t="s">
        <v>626</v>
      </c>
      <c r="F170" s="50" t="s">
        <v>29</v>
      </c>
      <c r="G170" s="50" t="s">
        <v>570</v>
      </c>
      <c r="H170" s="50">
        <v>8.00416</v>
      </c>
      <c r="I170" s="50" t="s">
        <v>627</v>
      </c>
      <c r="J170" s="50">
        <f t="shared" si="1"/>
        <v>1288.065506</v>
      </c>
      <c r="K170" s="50">
        <v>1288.065506</v>
      </c>
      <c r="L170" s="50">
        <v>0</v>
      </c>
      <c r="M170" s="50">
        <v>0</v>
      </c>
      <c r="N170" s="50" t="s">
        <v>283</v>
      </c>
      <c r="O170" s="50">
        <v>82</v>
      </c>
      <c r="P170" s="50">
        <v>283</v>
      </c>
      <c r="Q170" s="50" t="s">
        <v>574</v>
      </c>
      <c r="R170" s="50" t="s">
        <v>628</v>
      </c>
      <c r="S170" s="50" t="s">
        <v>576</v>
      </c>
    </row>
    <row r="171" s="1" customFormat="1" ht="61" customHeight="1" spans="1:19">
      <c r="A171" s="13">
        <v>345</v>
      </c>
      <c r="B171" s="23" t="s">
        <v>637</v>
      </c>
      <c r="C171" s="24"/>
      <c r="D171" s="24"/>
      <c r="E171" s="24"/>
      <c r="F171" s="24"/>
      <c r="G171" s="24"/>
      <c r="H171" s="24">
        <v>0</v>
      </c>
      <c r="I171" s="24"/>
      <c r="J171" s="24">
        <v>0</v>
      </c>
      <c r="K171" s="24">
        <v>0</v>
      </c>
      <c r="L171" s="24">
        <v>0</v>
      </c>
      <c r="M171" s="24">
        <v>0</v>
      </c>
      <c r="N171" s="25"/>
      <c r="O171" s="24">
        <v>0</v>
      </c>
      <c r="P171" s="24">
        <v>0</v>
      </c>
      <c r="Q171" s="25"/>
      <c r="R171" s="25"/>
      <c r="S171" s="25"/>
    </row>
    <row r="172" s="1" customFormat="1" ht="47" customHeight="1" spans="1:19">
      <c r="A172" s="13">
        <v>346</v>
      </c>
      <c r="B172" s="23" t="s">
        <v>638</v>
      </c>
      <c r="C172" s="24"/>
      <c r="D172" s="24"/>
      <c r="E172" s="24"/>
      <c r="F172" s="24" t="s">
        <v>29</v>
      </c>
      <c r="G172" s="24" t="s">
        <v>293</v>
      </c>
      <c r="H172" s="24">
        <v>4</v>
      </c>
      <c r="I172" s="24"/>
      <c r="J172" s="24">
        <v>0</v>
      </c>
      <c r="K172" s="24">
        <v>0</v>
      </c>
      <c r="L172" s="24">
        <v>0</v>
      </c>
      <c r="M172" s="24">
        <v>0</v>
      </c>
      <c r="N172" s="24" t="s">
        <v>283</v>
      </c>
      <c r="O172" s="24">
        <v>370</v>
      </c>
      <c r="P172" s="24">
        <v>1395</v>
      </c>
      <c r="Q172" s="25"/>
      <c r="R172" s="25"/>
      <c r="S172" s="25" t="s">
        <v>365</v>
      </c>
    </row>
    <row r="173" s="1" customFormat="1" ht="43" customHeight="1" spans="1:19">
      <c r="A173" s="13">
        <v>354</v>
      </c>
      <c r="B173" s="23" t="s">
        <v>643</v>
      </c>
      <c r="C173" s="24"/>
      <c r="D173" s="24"/>
      <c r="E173" s="24"/>
      <c r="F173" s="24" t="s">
        <v>25</v>
      </c>
      <c r="G173" s="24" t="s">
        <v>25</v>
      </c>
      <c r="H173" s="24" t="s">
        <v>25</v>
      </c>
      <c r="I173" s="24"/>
      <c r="J173" s="24">
        <v>0</v>
      </c>
      <c r="K173" s="24">
        <v>0</v>
      </c>
      <c r="L173" s="24">
        <v>0</v>
      </c>
      <c r="M173" s="24">
        <v>0</v>
      </c>
      <c r="N173" s="24" t="s">
        <v>283</v>
      </c>
      <c r="O173" s="24">
        <v>810</v>
      </c>
      <c r="P173" s="24">
        <v>2676</v>
      </c>
      <c r="Q173" s="25"/>
      <c r="R173" s="25"/>
      <c r="S173" s="25" t="s">
        <v>365</v>
      </c>
    </row>
    <row r="174" s="1" customFormat="1" ht="43" customHeight="1" spans="1:19">
      <c r="A174" s="13">
        <v>355</v>
      </c>
      <c r="B174" s="28" t="s">
        <v>644</v>
      </c>
      <c r="C174" s="28"/>
      <c r="D174" s="28"/>
      <c r="E174" s="28"/>
      <c r="F174" s="28" t="s">
        <v>645</v>
      </c>
      <c r="G174" s="28" t="s">
        <v>646</v>
      </c>
      <c r="H174" s="28">
        <v>0</v>
      </c>
      <c r="I174" s="41"/>
      <c r="J174" s="28">
        <v>0</v>
      </c>
      <c r="K174" s="28">
        <v>0</v>
      </c>
      <c r="L174" s="28">
        <v>0</v>
      </c>
      <c r="M174" s="28">
        <v>0</v>
      </c>
      <c r="N174" s="41" t="s">
        <v>283</v>
      </c>
      <c r="O174" s="28">
        <v>0</v>
      </c>
      <c r="P174" s="28">
        <v>0</v>
      </c>
      <c r="Q174" s="41"/>
      <c r="R174" s="41"/>
      <c r="S174" s="41" t="s">
        <v>365</v>
      </c>
    </row>
    <row r="175" s="1" customFormat="1" ht="37" customHeight="1" spans="1:19">
      <c r="A175" s="13">
        <v>356</v>
      </c>
      <c r="B175" s="28" t="s">
        <v>647</v>
      </c>
      <c r="C175" s="28"/>
      <c r="D175" s="28"/>
      <c r="E175" s="28"/>
      <c r="F175" s="28" t="s">
        <v>29</v>
      </c>
      <c r="G175" s="28" t="s">
        <v>293</v>
      </c>
      <c r="H175" s="28">
        <v>0</v>
      </c>
      <c r="I175" s="41"/>
      <c r="J175" s="28">
        <v>0</v>
      </c>
      <c r="K175" s="28">
        <v>0</v>
      </c>
      <c r="L175" s="28">
        <v>0</v>
      </c>
      <c r="M175" s="28">
        <v>0</v>
      </c>
      <c r="N175" s="41" t="s">
        <v>283</v>
      </c>
      <c r="O175" s="41">
        <v>810</v>
      </c>
      <c r="P175" s="41">
        <v>2676</v>
      </c>
      <c r="Q175" s="41"/>
      <c r="R175" s="41"/>
      <c r="S175" s="41" t="s">
        <v>365</v>
      </c>
    </row>
    <row r="176" s="1" customFormat="1" ht="36" spans="1:19">
      <c r="A176" s="13">
        <v>359</v>
      </c>
      <c r="B176" s="23" t="s">
        <v>652</v>
      </c>
      <c r="C176" s="24"/>
      <c r="D176" s="24"/>
      <c r="E176" s="24"/>
      <c r="F176" s="24" t="s">
        <v>25</v>
      </c>
      <c r="G176" s="24" t="s">
        <v>25</v>
      </c>
      <c r="H176" s="24" t="s">
        <v>25</v>
      </c>
      <c r="I176" s="24"/>
      <c r="J176" s="24">
        <v>0</v>
      </c>
      <c r="K176" s="24">
        <v>0</v>
      </c>
      <c r="L176" s="24">
        <v>0</v>
      </c>
      <c r="M176" s="24">
        <v>0</v>
      </c>
      <c r="N176" s="24" t="s">
        <v>283</v>
      </c>
      <c r="O176" s="24">
        <v>0</v>
      </c>
      <c r="P176" s="24">
        <v>0</v>
      </c>
      <c r="Q176" s="25"/>
      <c r="R176" s="25"/>
      <c r="S176" s="25"/>
    </row>
    <row r="177" s="1" customFormat="1" ht="36" spans="1:19">
      <c r="A177" s="13">
        <v>360</v>
      </c>
      <c r="B177" s="23" t="s">
        <v>653</v>
      </c>
      <c r="C177" s="24"/>
      <c r="D177" s="24"/>
      <c r="E177" s="24"/>
      <c r="F177" s="24" t="s">
        <v>25</v>
      </c>
      <c r="G177" s="24" t="s">
        <v>25</v>
      </c>
      <c r="H177" s="24" t="s">
        <v>25</v>
      </c>
      <c r="I177" s="24"/>
      <c r="J177" s="24">
        <v>0</v>
      </c>
      <c r="K177" s="24">
        <v>0</v>
      </c>
      <c r="L177" s="24">
        <v>0</v>
      </c>
      <c r="M177" s="24">
        <v>0</v>
      </c>
      <c r="N177" s="24" t="s">
        <v>283</v>
      </c>
      <c r="O177" s="24">
        <v>0</v>
      </c>
      <c r="P177" s="24">
        <v>0</v>
      </c>
      <c r="Q177" s="25"/>
      <c r="R177" s="25"/>
      <c r="S177" s="25"/>
    </row>
    <row r="178" s="1" customFormat="1" ht="24" spans="1:19">
      <c r="A178" s="13">
        <v>361</v>
      </c>
      <c r="B178" s="28" t="s">
        <v>654</v>
      </c>
      <c r="C178" s="28"/>
      <c r="D178" s="28"/>
      <c r="E178" s="28"/>
      <c r="F178" s="28"/>
      <c r="G178" s="28"/>
      <c r="H178" s="28"/>
      <c r="I178" s="41"/>
      <c r="J178" s="28">
        <v>0</v>
      </c>
      <c r="K178" s="28">
        <v>0</v>
      </c>
      <c r="L178" s="28">
        <v>0</v>
      </c>
      <c r="M178" s="28">
        <v>0</v>
      </c>
      <c r="N178" s="41"/>
      <c r="O178" s="28"/>
      <c r="P178" s="28"/>
      <c r="Q178" s="41"/>
      <c r="R178" s="41"/>
      <c r="S178" s="41"/>
    </row>
    <row r="179" s="1" customFormat="1" ht="24" spans="1:19">
      <c r="A179" s="13">
        <v>362</v>
      </c>
      <c r="B179" s="28" t="s">
        <v>655</v>
      </c>
      <c r="C179" s="28"/>
      <c r="D179" s="28"/>
      <c r="E179" s="28"/>
      <c r="F179" s="28"/>
      <c r="G179" s="28"/>
      <c r="H179" s="28"/>
      <c r="I179" s="41"/>
      <c r="J179" s="28">
        <v>0</v>
      </c>
      <c r="K179" s="28">
        <v>0</v>
      </c>
      <c r="L179" s="28">
        <v>0</v>
      </c>
      <c r="M179" s="28">
        <v>0</v>
      </c>
      <c r="N179" s="41"/>
      <c r="O179" s="28"/>
      <c r="P179" s="28"/>
      <c r="Q179" s="41"/>
      <c r="R179" s="41"/>
      <c r="S179" s="41"/>
    </row>
    <row r="180" s="1" customFormat="1" ht="24" spans="1:19">
      <c r="A180" s="13">
        <v>363</v>
      </c>
      <c r="B180" s="28" t="s">
        <v>656</v>
      </c>
      <c r="C180" s="28"/>
      <c r="D180" s="28"/>
      <c r="E180" s="28"/>
      <c r="F180" s="28"/>
      <c r="G180" s="28"/>
      <c r="H180" s="28"/>
      <c r="I180" s="41"/>
      <c r="J180" s="28">
        <v>0</v>
      </c>
      <c r="K180" s="28">
        <v>0</v>
      </c>
      <c r="L180" s="28">
        <v>0</v>
      </c>
      <c r="M180" s="28">
        <v>0</v>
      </c>
      <c r="N180" s="41"/>
      <c r="O180" s="28"/>
      <c r="P180" s="28"/>
      <c r="Q180" s="41"/>
      <c r="R180" s="41"/>
      <c r="S180" s="41"/>
    </row>
    <row r="181" s="1" customFormat="1" ht="24" spans="1:19">
      <c r="A181" s="13">
        <v>364</v>
      </c>
      <c r="B181" s="28" t="s">
        <v>657</v>
      </c>
      <c r="C181" s="28"/>
      <c r="D181" s="28"/>
      <c r="E181" s="28"/>
      <c r="F181" s="28"/>
      <c r="G181" s="28"/>
      <c r="H181" s="28"/>
      <c r="I181" s="41"/>
      <c r="J181" s="28">
        <v>0</v>
      </c>
      <c r="K181" s="28">
        <v>0</v>
      </c>
      <c r="L181" s="28">
        <v>0</v>
      </c>
      <c r="M181" s="28">
        <v>0</v>
      </c>
      <c r="N181" s="41"/>
      <c r="O181" s="28"/>
      <c r="P181" s="28"/>
      <c r="Q181" s="41"/>
      <c r="R181" s="41"/>
      <c r="S181" s="41"/>
    </row>
    <row r="182" s="1" customFormat="1" ht="24" spans="1:19">
      <c r="A182" s="13">
        <v>366</v>
      </c>
      <c r="B182" s="28" t="s">
        <v>658</v>
      </c>
      <c r="C182" s="28"/>
      <c r="D182" s="28"/>
      <c r="E182" s="28"/>
      <c r="F182" s="28"/>
      <c r="G182" s="28"/>
      <c r="H182" s="28"/>
      <c r="I182" s="28"/>
      <c r="J182" s="28">
        <v>0</v>
      </c>
      <c r="K182" s="28">
        <v>0</v>
      </c>
      <c r="L182" s="28">
        <v>0</v>
      </c>
      <c r="M182" s="28">
        <v>0</v>
      </c>
      <c r="N182" s="41"/>
      <c r="O182" s="28"/>
      <c r="P182" s="28"/>
      <c r="Q182" s="41"/>
      <c r="R182" s="41"/>
      <c r="S182" s="41"/>
    </row>
    <row r="183" s="1" customFormat="1" ht="36" spans="1:19">
      <c r="A183" s="13">
        <v>369</v>
      </c>
      <c r="B183" s="28" t="s">
        <v>659</v>
      </c>
      <c r="C183" s="28"/>
      <c r="D183" s="28"/>
      <c r="E183" s="28"/>
      <c r="F183" s="28"/>
      <c r="G183" s="28"/>
      <c r="H183" s="28"/>
      <c r="I183" s="28"/>
      <c r="J183" s="28">
        <v>0</v>
      </c>
      <c r="K183" s="28">
        <v>0</v>
      </c>
      <c r="L183" s="28">
        <v>0</v>
      </c>
      <c r="M183" s="28">
        <v>0</v>
      </c>
      <c r="N183" s="41"/>
      <c r="O183" s="28"/>
      <c r="P183" s="28"/>
      <c r="Q183" s="41"/>
      <c r="R183" s="41"/>
      <c r="S183" s="41"/>
    </row>
    <row r="184" s="1" customFormat="1" ht="36" spans="1:19">
      <c r="A184" s="13">
        <v>370</v>
      </c>
      <c r="B184" s="28" t="s">
        <v>660</v>
      </c>
      <c r="C184" s="28"/>
      <c r="D184" s="28"/>
      <c r="E184" s="28"/>
      <c r="F184" s="28"/>
      <c r="G184" s="28"/>
      <c r="H184" s="28"/>
      <c r="I184" s="28"/>
      <c r="J184" s="28">
        <v>0</v>
      </c>
      <c r="K184" s="28">
        <v>0</v>
      </c>
      <c r="L184" s="28">
        <v>0</v>
      </c>
      <c r="M184" s="28">
        <v>0</v>
      </c>
      <c r="N184" s="41"/>
      <c r="O184" s="28"/>
      <c r="P184" s="28"/>
      <c r="Q184" s="41"/>
      <c r="R184" s="41"/>
      <c r="S184" s="41"/>
    </row>
    <row r="185" s="1" customFormat="1" ht="24" spans="1:19">
      <c r="A185" s="13">
        <v>371</v>
      </c>
      <c r="B185" s="28" t="s">
        <v>661</v>
      </c>
      <c r="C185" s="28"/>
      <c r="D185" s="28"/>
      <c r="E185" s="28"/>
      <c r="F185" s="28"/>
      <c r="G185" s="28"/>
      <c r="H185" s="28"/>
      <c r="I185" s="28"/>
      <c r="J185" s="28">
        <v>0</v>
      </c>
      <c r="K185" s="28">
        <v>0</v>
      </c>
      <c r="L185" s="28">
        <v>0</v>
      </c>
      <c r="M185" s="28">
        <v>0</v>
      </c>
      <c r="N185" s="41"/>
      <c r="O185" s="28"/>
      <c r="P185" s="28"/>
      <c r="Q185" s="41"/>
      <c r="R185" s="41"/>
      <c r="S185" s="41"/>
    </row>
    <row r="186" s="1" customFormat="1" ht="36" spans="1:19">
      <c r="A186" s="13">
        <v>372</v>
      </c>
      <c r="B186" s="23" t="s">
        <v>662</v>
      </c>
      <c r="C186" s="24"/>
      <c r="D186" s="24"/>
      <c r="E186" s="24"/>
      <c r="F186" s="24" t="s">
        <v>25</v>
      </c>
      <c r="G186" s="24" t="s">
        <v>25</v>
      </c>
      <c r="H186" s="24" t="s">
        <v>25</v>
      </c>
      <c r="I186" s="24"/>
      <c r="J186" s="24">
        <v>0</v>
      </c>
      <c r="K186" s="24">
        <v>0</v>
      </c>
      <c r="L186" s="24">
        <v>0</v>
      </c>
      <c r="M186" s="24">
        <v>0</v>
      </c>
      <c r="N186" s="24" t="s">
        <v>283</v>
      </c>
      <c r="O186" s="24">
        <v>0</v>
      </c>
      <c r="P186" s="24">
        <v>0</v>
      </c>
      <c r="Q186" s="25"/>
      <c r="R186" s="25"/>
      <c r="S186" s="25"/>
    </row>
    <row r="187" s="1" customFormat="1" ht="48" spans="1:19">
      <c r="A187" s="13">
        <v>373</v>
      </c>
      <c r="B187" s="23" t="s">
        <v>663</v>
      </c>
      <c r="C187" s="24"/>
      <c r="D187" s="24"/>
      <c r="E187" s="24"/>
      <c r="F187" s="24"/>
      <c r="G187" s="24"/>
      <c r="H187" s="24"/>
      <c r="I187" s="24"/>
      <c r="J187" s="24">
        <f>SUM(J188:J189)</f>
        <v>10</v>
      </c>
      <c r="K187" s="24">
        <f>SUM(K188:K189)</f>
        <v>10</v>
      </c>
      <c r="L187" s="24">
        <f>SUM(L188:L189)</f>
        <v>0</v>
      </c>
      <c r="M187" s="24">
        <f>SUM(M188:M189)</f>
        <v>0</v>
      </c>
      <c r="N187" s="24" t="s">
        <v>283</v>
      </c>
      <c r="O187" s="24">
        <v>156</v>
      </c>
      <c r="P187" s="24">
        <v>468</v>
      </c>
      <c r="Q187" s="25"/>
      <c r="R187" s="25"/>
      <c r="S187" s="25"/>
    </row>
    <row r="188" s="1" customFormat="1" ht="24" spans="1:19">
      <c r="A188" s="13">
        <v>374</v>
      </c>
      <c r="B188" s="28" t="s">
        <v>664</v>
      </c>
      <c r="C188" s="28" t="s">
        <v>25</v>
      </c>
      <c r="D188" s="28"/>
      <c r="E188" s="28"/>
      <c r="F188" s="28" t="s">
        <v>29</v>
      </c>
      <c r="G188" s="28" t="s">
        <v>293</v>
      </c>
      <c r="H188" s="28">
        <v>0</v>
      </c>
      <c r="I188" s="28"/>
      <c r="J188" s="28">
        <v>0</v>
      </c>
      <c r="K188" s="28">
        <v>0</v>
      </c>
      <c r="L188" s="28">
        <v>0</v>
      </c>
      <c r="M188" s="28">
        <v>0</v>
      </c>
      <c r="N188" s="28" t="s">
        <v>283</v>
      </c>
      <c r="O188" s="28">
        <v>0</v>
      </c>
      <c r="P188" s="28">
        <v>0</v>
      </c>
      <c r="Q188" s="28"/>
      <c r="R188" s="28"/>
      <c r="S188" s="28"/>
    </row>
    <row r="189" s="1" customFormat="1" ht="24" spans="1:19">
      <c r="A189" s="13">
        <v>377</v>
      </c>
      <c r="B189" s="28" t="s">
        <v>665</v>
      </c>
      <c r="C189" s="28" t="s">
        <v>25</v>
      </c>
      <c r="D189" s="28"/>
      <c r="E189" s="28"/>
      <c r="F189" s="28" t="s">
        <v>29</v>
      </c>
      <c r="G189" s="28" t="s">
        <v>293</v>
      </c>
      <c r="H189" s="28">
        <v>1</v>
      </c>
      <c r="I189" s="28" t="s">
        <v>666</v>
      </c>
      <c r="J189" s="28">
        <v>10</v>
      </c>
      <c r="K189" s="28">
        <v>10</v>
      </c>
      <c r="L189" s="28">
        <v>0</v>
      </c>
      <c r="M189" s="28">
        <v>0</v>
      </c>
      <c r="N189" s="28" t="s">
        <v>283</v>
      </c>
      <c r="O189" s="28">
        <v>156</v>
      </c>
      <c r="P189" s="28">
        <v>468</v>
      </c>
      <c r="Q189" s="28"/>
      <c r="R189" s="28"/>
      <c r="S189" s="28" t="s">
        <v>669</v>
      </c>
    </row>
    <row r="190" s="4" customFormat="1" ht="90" customHeight="1" spans="1:19">
      <c r="A190" s="13">
        <v>370</v>
      </c>
      <c r="B190" s="33" t="s">
        <v>666</v>
      </c>
      <c r="C190" s="33" t="s">
        <v>47</v>
      </c>
      <c r="D190" s="33" t="s">
        <v>63</v>
      </c>
      <c r="E190" s="33"/>
      <c r="F190" s="33" t="s">
        <v>29</v>
      </c>
      <c r="G190" s="33" t="s">
        <v>293</v>
      </c>
      <c r="H190" s="33">
        <v>1</v>
      </c>
      <c r="I190" s="33" t="s">
        <v>670</v>
      </c>
      <c r="J190" s="33">
        <v>10</v>
      </c>
      <c r="K190" s="33">
        <v>10</v>
      </c>
      <c r="L190" s="33">
        <v>0</v>
      </c>
      <c r="M190" s="33">
        <v>0</v>
      </c>
      <c r="N190" s="33" t="s">
        <v>283</v>
      </c>
      <c r="O190" s="33">
        <v>156</v>
      </c>
      <c r="P190" s="33">
        <v>468</v>
      </c>
      <c r="Q190" s="33" t="s">
        <v>667</v>
      </c>
      <c r="R190" s="33" t="s">
        <v>671</v>
      </c>
      <c r="S190" s="33" t="s">
        <v>669</v>
      </c>
    </row>
    <row r="191" s="1" customFormat="1" ht="36" spans="1:19">
      <c r="A191" s="13">
        <v>380</v>
      </c>
      <c r="B191" s="23" t="s">
        <v>675</v>
      </c>
      <c r="C191" s="24"/>
      <c r="D191" s="24"/>
      <c r="E191" s="24"/>
      <c r="F191" s="24" t="s">
        <v>25</v>
      </c>
      <c r="G191" s="24" t="s">
        <v>25</v>
      </c>
      <c r="H191" s="24" t="s">
        <v>25</v>
      </c>
      <c r="I191" s="23"/>
      <c r="J191" s="23">
        <f>SUM(J192:J194)</f>
        <v>34</v>
      </c>
      <c r="K191" s="23">
        <f>SUM(K192:K194)</f>
        <v>5</v>
      </c>
      <c r="L191" s="23">
        <f>SUM(L192:L194)</f>
        <v>29</v>
      </c>
      <c r="M191" s="23">
        <f>SUM(M192:M194)</f>
        <v>0</v>
      </c>
      <c r="N191" s="23" t="s">
        <v>602</v>
      </c>
      <c r="O191" s="23">
        <v>90</v>
      </c>
      <c r="P191" s="23">
        <v>273</v>
      </c>
      <c r="Q191" s="23"/>
      <c r="R191" s="23"/>
      <c r="S191" s="23" t="s">
        <v>605</v>
      </c>
    </row>
    <row r="192" s="6" customFormat="1" ht="90" customHeight="1" spans="1:19">
      <c r="A192" s="13">
        <v>393</v>
      </c>
      <c r="B192" s="34" t="s">
        <v>815</v>
      </c>
      <c r="C192" s="48" t="s">
        <v>47</v>
      </c>
      <c r="D192" s="48" t="s">
        <v>63</v>
      </c>
      <c r="E192" s="48" t="s">
        <v>578</v>
      </c>
      <c r="F192" s="48" t="s">
        <v>29</v>
      </c>
      <c r="G192" s="48" t="s">
        <v>258</v>
      </c>
      <c r="H192" s="48">
        <v>1</v>
      </c>
      <c r="I192" s="34" t="s">
        <v>710</v>
      </c>
      <c r="J192" s="34">
        <v>5</v>
      </c>
      <c r="K192" s="34">
        <v>5</v>
      </c>
      <c r="L192" s="34">
        <v>0</v>
      </c>
      <c r="M192" s="34">
        <v>0</v>
      </c>
      <c r="N192" s="34" t="s">
        <v>602</v>
      </c>
      <c r="O192" s="34">
        <v>90</v>
      </c>
      <c r="P192" s="34">
        <v>273</v>
      </c>
      <c r="Q192" s="34" t="s">
        <v>711</v>
      </c>
      <c r="R192" s="34" t="s">
        <v>816</v>
      </c>
      <c r="S192" s="34" t="s">
        <v>605</v>
      </c>
    </row>
    <row r="193" s="60" customFormat="1" ht="96" spans="1:20">
      <c r="A193" s="32">
        <v>394</v>
      </c>
      <c r="B193" s="56" t="s">
        <v>725</v>
      </c>
      <c r="C193" s="56" t="s">
        <v>47</v>
      </c>
      <c r="D193" s="56" t="s">
        <v>63</v>
      </c>
      <c r="E193" s="56" t="s">
        <v>578</v>
      </c>
      <c r="F193" s="56" t="s">
        <v>29</v>
      </c>
      <c r="G193" s="56" t="s">
        <v>258</v>
      </c>
      <c r="H193" s="56">
        <v>1</v>
      </c>
      <c r="I193" s="68" t="s">
        <v>726</v>
      </c>
      <c r="J193" s="69">
        <v>22</v>
      </c>
      <c r="K193" s="70">
        <v>0</v>
      </c>
      <c r="L193" s="69">
        <v>22</v>
      </c>
      <c r="M193" s="70">
        <v>0</v>
      </c>
      <c r="N193" s="56" t="s">
        <v>602</v>
      </c>
      <c r="O193" s="56">
        <v>156</v>
      </c>
      <c r="P193" s="56">
        <v>468</v>
      </c>
      <c r="Q193" s="56" t="s">
        <v>50</v>
      </c>
      <c r="R193" s="56" t="s">
        <v>727</v>
      </c>
      <c r="S193" s="56" t="s">
        <v>605</v>
      </c>
      <c r="T193" s="64"/>
    </row>
    <row r="194" s="60" customFormat="1" ht="84" spans="1:20">
      <c r="A194" s="32">
        <v>395</v>
      </c>
      <c r="B194" s="56" t="s">
        <v>728</v>
      </c>
      <c r="C194" s="56" t="s">
        <v>47</v>
      </c>
      <c r="D194" s="56" t="s">
        <v>63</v>
      </c>
      <c r="E194" s="56" t="s">
        <v>729</v>
      </c>
      <c r="F194" s="56" t="s">
        <v>29</v>
      </c>
      <c r="G194" s="56" t="s">
        <v>258</v>
      </c>
      <c r="H194" s="56">
        <v>1</v>
      </c>
      <c r="I194" s="68" t="s">
        <v>730</v>
      </c>
      <c r="J194" s="69">
        <v>7</v>
      </c>
      <c r="K194" s="69">
        <v>0</v>
      </c>
      <c r="L194" s="69">
        <v>7</v>
      </c>
      <c r="M194" s="71">
        <v>0</v>
      </c>
      <c r="N194" s="56" t="s">
        <v>602</v>
      </c>
      <c r="O194" s="56">
        <v>149</v>
      </c>
      <c r="P194" s="56">
        <v>447</v>
      </c>
      <c r="Q194" s="56" t="s">
        <v>603</v>
      </c>
      <c r="R194" s="56" t="s">
        <v>731</v>
      </c>
      <c r="S194" s="56" t="s">
        <v>605</v>
      </c>
      <c r="T194" s="64"/>
    </row>
    <row r="195" s="1" customFormat="1" ht="33" customHeight="1" spans="1:19">
      <c r="A195" s="13">
        <v>395</v>
      </c>
      <c r="B195" s="22" t="s">
        <v>734</v>
      </c>
      <c r="C195" s="22"/>
      <c r="D195" s="22"/>
      <c r="E195" s="22"/>
      <c r="F195" s="22" t="s">
        <v>25</v>
      </c>
      <c r="G195" s="22" t="s">
        <v>25</v>
      </c>
      <c r="H195" s="22" t="s">
        <v>25</v>
      </c>
      <c r="I195" s="22"/>
      <c r="J195" s="22">
        <v>0</v>
      </c>
      <c r="K195" s="22">
        <v>0</v>
      </c>
      <c r="L195" s="22">
        <v>0</v>
      </c>
      <c r="M195" s="22">
        <v>0</v>
      </c>
      <c r="N195" s="22" t="s">
        <v>283</v>
      </c>
      <c r="O195" s="22">
        <v>0</v>
      </c>
      <c r="P195" s="22">
        <v>0</v>
      </c>
      <c r="Q195" s="22"/>
      <c r="R195" s="22"/>
      <c r="S195" s="22" t="s">
        <v>735</v>
      </c>
    </row>
    <row r="196" s="1" customFormat="1" ht="36" spans="1:19">
      <c r="A196" s="13">
        <v>396</v>
      </c>
      <c r="B196" s="23" t="s">
        <v>736</v>
      </c>
      <c r="C196" s="24"/>
      <c r="D196" s="24"/>
      <c r="E196" s="24"/>
      <c r="F196" s="24" t="s">
        <v>29</v>
      </c>
      <c r="G196" s="24" t="s">
        <v>570</v>
      </c>
      <c r="H196" s="24">
        <v>0</v>
      </c>
      <c r="I196" s="23"/>
      <c r="J196" s="24">
        <v>0</v>
      </c>
      <c r="K196" s="24">
        <v>0</v>
      </c>
      <c r="L196" s="24">
        <v>0</v>
      </c>
      <c r="M196" s="24">
        <v>0</v>
      </c>
      <c r="N196" s="24" t="s">
        <v>283</v>
      </c>
      <c r="O196" s="24">
        <v>0</v>
      </c>
      <c r="P196" s="24">
        <v>0</v>
      </c>
      <c r="Q196" s="23"/>
      <c r="R196" s="23"/>
      <c r="S196" s="23" t="s">
        <v>735</v>
      </c>
    </row>
    <row r="197" s="1" customFormat="1" ht="36" spans="1:19">
      <c r="A197" s="13">
        <v>397</v>
      </c>
      <c r="B197" s="23" t="s">
        <v>737</v>
      </c>
      <c r="C197" s="24"/>
      <c r="D197" s="24"/>
      <c r="E197" s="24"/>
      <c r="F197" s="24" t="s">
        <v>29</v>
      </c>
      <c r="G197" s="24" t="s">
        <v>293</v>
      </c>
      <c r="H197" s="24">
        <v>0</v>
      </c>
      <c r="I197" s="23"/>
      <c r="J197" s="24">
        <v>0</v>
      </c>
      <c r="K197" s="24">
        <v>0</v>
      </c>
      <c r="L197" s="24">
        <v>0</v>
      </c>
      <c r="M197" s="24">
        <v>0</v>
      </c>
      <c r="N197" s="24" t="s">
        <v>283</v>
      </c>
      <c r="O197" s="24">
        <v>0</v>
      </c>
      <c r="P197" s="24">
        <v>0</v>
      </c>
      <c r="Q197" s="23"/>
      <c r="R197" s="23"/>
      <c r="S197" s="23" t="s">
        <v>735</v>
      </c>
    </row>
    <row r="198" s="1" customFormat="1" ht="48" spans="1:19">
      <c r="A198" s="13">
        <v>398</v>
      </c>
      <c r="B198" s="23" t="s">
        <v>738</v>
      </c>
      <c r="C198" s="24"/>
      <c r="D198" s="24"/>
      <c r="E198" s="24"/>
      <c r="F198" s="24" t="s">
        <v>29</v>
      </c>
      <c r="G198" s="24" t="s">
        <v>293</v>
      </c>
      <c r="H198" s="24">
        <v>0</v>
      </c>
      <c r="I198" s="23"/>
      <c r="J198" s="24">
        <v>0</v>
      </c>
      <c r="K198" s="24">
        <v>0</v>
      </c>
      <c r="L198" s="24">
        <v>0</v>
      </c>
      <c r="M198" s="24">
        <v>0</v>
      </c>
      <c r="N198" s="24" t="s">
        <v>283</v>
      </c>
      <c r="O198" s="24">
        <v>0</v>
      </c>
      <c r="P198" s="24">
        <v>0</v>
      </c>
      <c r="Q198" s="23"/>
      <c r="R198" s="23"/>
      <c r="S198" s="23" t="s">
        <v>735</v>
      </c>
    </row>
    <row r="199" s="1" customFormat="1" ht="36" spans="1:19">
      <c r="A199" s="13">
        <v>399</v>
      </c>
      <c r="B199" s="23" t="s">
        <v>739</v>
      </c>
      <c r="C199" s="24"/>
      <c r="D199" s="24"/>
      <c r="E199" s="24"/>
      <c r="F199" s="24" t="s">
        <v>29</v>
      </c>
      <c r="G199" s="24" t="s">
        <v>30</v>
      </c>
      <c r="H199" s="24">
        <v>0</v>
      </c>
      <c r="I199" s="24"/>
      <c r="J199" s="24">
        <v>0</v>
      </c>
      <c r="K199" s="24">
        <v>0</v>
      </c>
      <c r="L199" s="24">
        <v>0</v>
      </c>
      <c r="M199" s="24">
        <v>0</v>
      </c>
      <c r="N199" s="24" t="s">
        <v>283</v>
      </c>
      <c r="O199" s="24">
        <v>0</v>
      </c>
      <c r="P199" s="24">
        <v>0</v>
      </c>
      <c r="Q199" s="23"/>
      <c r="R199" s="23"/>
      <c r="S199" s="23" t="s">
        <v>735</v>
      </c>
    </row>
    <row r="200" s="1" customFormat="1" ht="24" spans="1:19">
      <c r="A200" s="13">
        <v>400</v>
      </c>
      <c r="B200" s="29" t="s">
        <v>740</v>
      </c>
      <c r="C200" s="29" t="s">
        <v>25</v>
      </c>
      <c r="D200" s="29"/>
      <c r="E200" s="29"/>
      <c r="F200" s="29" t="s">
        <v>25</v>
      </c>
      <c r="G200" s="29" t="s">
        <v>30</v>
      </c>
      <c r="H200" s="29">
        <v>0</v>
      </c>
      <c r="I200" s="29"/>
      <c r="J200" s="29">
        <v>0</v>
      </c>
      <c r="K200" s="29">
        <v>0</v>
      </c>
      <c r="L200" s="29">
        <v>0</v>
      </c>
      <c r="M200" s="29">
        <v>0</v>
      </c>
      <c r="N200" s="29" t="s">
        <v>283</v>
      </c>
      <c r="O200" s="29">
        <v>0</v>
      </c>
      <c r="P200" s="29">
        <v>0</v>
      </c>
      <c r="Q200" s="29"/>
      <c r="R200" s="29"/>
      <c r="S200" s="29" t="s">
        <v>735</v>
      </c>
    </row>
    <row r="201" s="1" customFormat="1" ht="26" customHeight="1" spans="1:19">
      <c r="A201" s="13">
        <v>403</v>
      </c>
      <c r="B201" s="22" t="s">
        <v>745</v>
      </c>
      <c r="C201" s="22"/>
      <c r="D201" s="22"/>
      <c r="E201" s="22"/>
      <c r="F201" s="22" t="s">
        <v>25</v>
      </c>
      <c r="G201" s="22" t="s">
        <v>25</v>
      </c>
      <c r="H201" s="22" t="s">
        <v>25</v>
      </c>
      <c r="I201" s="22"/>
      <c r="J201" s="22">
        <f>SUM(J202,J203,J204)</f>
        <v>17.076</v>
      </c>
      <c r="K201" s="22">
        <f>SUM(K202,K203,K204)</f>
        <v>5.692</v>
      </c>
      <c r="L201" s="22">
        <f>SUM(L202,L203,L204)</f>
        <v>5.692</v>
      </c>
      <c r="M201" s="22">
        <f>SUM(M202,M203,M204)</f>
        <v>5.692</v>
      </c>
      <c r="N201" s="22" t="s">
        <v>283</v>
      </c>
      <c r="O201" s="22">
        <v>11</v>
      </c>
      <c r="P201" s="22">
        <v>11</v>
      </c>
      <c r="Q201" s="22"/>
      <c r="R201" s="22"/>
      <c r="S201" s="22"/>
    </row>
    <row r="202" s="1" customFormat="1" ht="48" spans="1:19">
      <c r="A202" s="13">
        <v>404</v>
      </c>
      <c r="B202" s="23" t="s">
        <v>746</v>
      </c>
      <c r="C202" s="23"/>
      <c r="D202" s="23"/>
      <c r="E202" s="23"/>
      <c r="F202" s="23" t="s">
        <v>29</v>
      </c>
      <c r="G202" s="23" t="s">
        <v>293</v>
      </c>
      <c r="H202" s="23">
        <v>0</v>
      </c>
      <c r="I202" s="23"/>
      <c r="J202" s="23">
        <v>0</v>
      </c>
      <c r="K202" s="23">
        <v>0</v>
      </c>
      <c r="L202" s="23">
        <v>0</v>
      </c>
      <c r="M202" s="23">
        <v>0</v>
      </c>
      <c r="N202" s="23" t="s">
        <v>283</v>
      </c>
      <c r="O202" s="23">
        <v>0</v>
      </c>
      <c r="P202" s="23">
        <v>0</v>
      </c>
      <c r="Q202" s="23"/>
      <c r="R202" s="23"/>
      <c r="S202" s="23"/>
    </row>
    <row r="203" s="1" customFormat="1" ht="48" spans="1:19">
      <c r="A203" s="13">
        <v>405</v>
      </c>
      <c r="B203" s="23" t="s">
        <v>747</v>
      </c>
      <c r="C203" s="23"/>
      <c r="D203" s="23"/>
      <c r="E203" s="23"/>
      <c r="F203" s="23" t="s">
        <v>29</v>
      </c>
      <c r="G203" s="23" t="s">
        <v>293</v>
      </c>
      <c r="H203" s="23">
        <v>0</v>
      </c>
      <c r="I203" s="23"/>
      <c r="J203" s="23">
        <v>0</v>
      </c>
      <c r="K203" s="23">
        <v>0</v>
      </c>
      <c r="L203" s="23">
        <v>0</v>
      </c>
      <c r="M203" s="23">
        <v>0</v>
      </c>
      <c r="N203" s="23" t="s">
        <v>283</v>
      </c>
      <c r="O203" s="23">
        <v>0</v>
      </c>
      <c r="P203" s="23">
        <v>0</v>
      </c>
      <c r="Q203" s="23"/>
      <c r="R203" s="23"/>
      <c r="S203" s="23"/>
    </row>
    <row r="204" s="1" customFormat="1" ht="36" customHeight="1" spans="1:19">
      <c r="A204" s="13">
        <v>406</v>
      </c>
      <c r="B204" s="23" t="s">
        <v>748</v>
      </c>
      <c r="C204" s="23"/>
      <c r="D204" s="23"/>
      <c r="E204" s="23"/>
      <c r="F204" s="23" t="s">
        <v>25</v>
      </c>
      <c r="G204" s="23" t="s">
        <v>30</v>
      </c>
      <c r="H204" s="23"/>
      <c r="I204" s="23"/>
      <c r="J204" s="23">
        <f>SUM(J205,J210,J212)</f>
        <v>17.076</v>
      </c>
      <c r="K204" s="23">
        <f>SUM(K205,K210,K212)</f>
        <v>5.692</v>
      </c>
      <c r="L204" s="23">
        <f>SUM(L205,L210,L212)</f>
        <v>5.692</v>
      </c>
      <c r="M204" s="23">
        <f>SUM(M205,M210,M212)</f>
        <v>5.692</v>
      </c>
      <c r="N204" s="23" t="s">
        <v>283</v>
      </c>
      <c r="O204" s="23">
        <v>11</v>
      </c>
      <c r="P204" s="23">
        <v>11</v>
      </c>
      <c r="Q204" s="23"/>
      <c r="R204" s="23"/>
      <c r="S204" s="23"/>
    </row>
    <row r="205" s="1" customFormat="1" ht="36" spans="1:19">
      <c r="A205" s="13">
        <v>407</v>
      </c>
      <c r="B205" s="28" t="s">
        <v>749</v>
      </c>
      <c r="C205" s="28"/>
      <c r="D205" s="28"/>
      <c r="E205" s="28"/>
      <c r="F205" s="28" t="s">
        <v>25</v>
      </c>
      <c r="G205" s="28" t="s">
        <v>30</v>
      </c>
      <c r="H205" s="28">
        <v>8</v>
      </c>
      <c r="I205" s="28" t="s">
        <v>750</v>
      </c>
      <c r="J205" s="28">
        <f>SUM(J206,J208)</f>
        <v>16.068</v>
      </c>
      <c r="K205" s="28">
        <f>SUM(K206,K208)</f>
        <v>5.356</v>
      </c>
      <c r="L205" s="28">
        <f>SUM(L206,L208)</f>
        <v>5.356</v>
      </c>
      <c r="M205" s="28">
        <f>SUM(M206,M208)</f>
        <v>5.356</v>
      </c>
      <c r="N205" s="28" t="s">
        <v>283</v>
      </c>
      <c r="O205" s="28">
        <v>4</v>
      </c>
      <c r="P205" s="28">
        <v>4</v>
      </c>
      <c r="Q205" s="28"/>
      <c r="R205" s="28"/>
      <c r="S205" s="28"/>
    </row>
    <row r="206" s="1" customFormat="1" ht="36" spans="1:19">
      <c r="A206" s="13">
        <v>408</v>
      </c>
      <c r="B206" s="29" t="s">
        <v>751</v>
      </c>
      <c r="C206" s="29"/>
      <c r="D206" s="29"/>
      <c r="E206" s="29"/>
      <c r="F206" s="29" t="s">
        <v>25</v>
      </c>
      <c r="G206" s="29" t="s">
        <v>30</v>
      </c>
      <c r="H206" s="29">
        <v>1</v>
      </c>
      <c r="I206" s="29" t="s">
        <v>752</v>
      </c>
      <c r="J206" s="29">
        <f>SUM(J207)</f>
        <v>4.512</v>
      </c>
      <c r="K206" s="29">
        <f>SUM(K207)</f>
        <v>1.504</v>
      </c>
      <c r="L206" s="29">
        <f>SUM(L207)</f>
        <v>1.504</v>
      </c>
      <c r="M206" s="29">
        <f>SUM(M207)</f>
        <v>1.504</v>
      </c>
      <c r="N206" s="29" t="s">
        <v>283</v>
      </c>
      <c r="O206" s="29">
        <v>1</v>
      </c>
      <c r="P206" s="29">
        <v>1</v>
      </c>
      <c r="Q206" s="29"/>
      <c r="R206" s="29"/>
      <c r="S206" s="29" t="s">
        <v>755</v>
      </c>
    </row>
    <row r="207" s="6" customFormat="1" ht="90" customHeight="1" spans="1:19">
      <c r="A207" s="13">
        <v>409</v>
      </c>
      <c r="B207" s="34"/>
      <c r="C207" s="48" t="s">
        <v>47</v>
      </c>
      <c r="D207" s="48" t="s">
        <v>63</v>
      </c>
      <c r="E207" s="48"/>
      <c r="F207" s="48" t="s">
        <v>25</v>
      </c>
      <c r="G207" s="48" t="s">
        <v>30</v>
      </c>
      <c r="H207" s="34">
        <v>2</v>
      </c>
      <c r="I207" s="34" t="s">
        <v>756</v>
      </c>
      <c r="J207" s="34">
        <v>4.512</v>
      </c>
      <c r="K207" s="34">
        <v>1.504</v>
      </c>
      <c r="L207" s="34">
        <v>1.504</v>
      </c>
      <c r="M207" s="34">
        <v>1.504</v>
      </c>
      <c r="N207" s="34" t="s">
        <v>283</v>
      </c>
      <c r="O207" s="34">
        <v>1</v>
      </c>
      <c r="P207" s="34">
        <v>1</v>
      </c>
      <c r="Q207" s="34" t="s">
        <v>753</v>
      </c>
      <c r="R207" s="34" t="s">
        <v>754</v>
      </c>
      <c r="S207" s="34" t="s">
        <v>755</v>
      </c>
    </row>
    <row r="208" s="1" customFormat="1" ht="24" spans="1:19">
      <c r="A208" s="13">
        <v>410</v>
      </c>
      <c r="B208" s="29" t="s">
        <v>758</v>
      </c>
      <c r="C208" s="29"/>
      <c r="D208" s="29"/>
      <c r="E208" s="29"/>
      <c r="F208" s="29" t="s">
        <v>25</v>
      </c>
      <c r="G208" s="29" t="s">
        <v>30</v>
      </c>
      <c r="H208" s="29">
        <v>3</v>
      </c>
      <c r="I208" s="29" t="s">
        <v>759</v>
      </c>
      <c r="J208" s="29">
        <v>11.556</v>
      </c>
      <c r="K208" s="29">
        <v>3.852</v>
      </c>
      <c r="L208" s="29">
        <v>3.852</v>
      </c>
      <c r="M208" s="29">
        <v>3.852</v>
      </c>
      <c r="N208" s="29" t="s">
        <v>283</v>
      </c>
      <c r="O208" s="29">
        <v>3</v>
      </c>
      <c r="P208" s="29">
        <v>3</v>
      </c>
      <c r="Q208" s="29"/>
      <c r="R208" s="29"/>
      <c r="S208" s="29" t="s">
        <v>755</v>
      </c>
    </row>
    <row r="209" s="6" customFormat="1" ht="90" customHeight="1" spans="1:19">
      <c r="A209" s="13">
        <v>411</v>
      </c>
      <c r="B209" s="34"/>
      <c r="C209" s="48" t="s">
        <v>47</v>
      </c>
      <c r="D209" s="48" t="s">
        <v>63</v>
      </c>
      <c r="E209" s="48"/>
      <c r="F209" s="48" t="s">
        <v>25</v>
      </c>
      <c r="G209" s="48" t="s">
        <v>30</v>
      </c>
      <c r="H209" s="48">
        <v>3</v>
      </c>
      <c r="I209" s="48" t="s">
        <v>761</v>
      </c>
      <c r="J209" s="48">
        <v>11.556</v>
      </c>
      <c r="K209" s="48">
        <v>3.852</v>
      </c>
      <c r="L209" s="48">
        <v>3.852</v>
      </c>
      <c r="M209" s="48">
        <v>3.852</v>
      </c>
      <c r="N209" s="34" t="s">
        <v>283</v>
      </c>
      <c r="O209" s="34">
        <v>3</v>
      </c>
      <c r="P209" s="34">
        <v>3</v>
      </c>
      <c r="Q209" s="34" t="s">
        <v>760</v>
      </c>
      <c r="R209" s="34" t="s">
        <v>502</v>
      </c>
      <c r="S209" s="34" t="s">
        <v>755</v>
      </c>
    </row>
    <row r="210" s="1" customFormat="1" ht="50" customHeight="1" spans="1:19">
      <c r="A210" s="13">
        <v>413</v>
      </c>
      <c r="B210" s="28" t="s">
        <v>766</v>
      </c>
      <c r="C210" s="28"/>
      <c r="D210" s="28"/>
      <c r="E210" s="28"/>
      <c r="F210" s="28" t="s">
        <v>25</v>
      </c>
      <c r="G210" s="28" t="s">
        <v>30</v>
      </c>
      <c r="H210" s="28">
        <v>7</v>
      </c>
      <c r="I210" s="28" t="s">
        <v>767</v>
      </c>
      <c r="J210" s="28">
        <v>1.008</v>
      </c>
      <c r="K210" s="28">
        <v>0.336</v>
      </c>
      <c r="L210" s="28">
        <v>0.336</v>
      </c>
      <c r="M210" s="28">
        <v>0.336</v>
      </c>
      <c r="N210" s="28" t="s">
        <v>283</v>
      </c>
      <c r="O210" s="28">
        <v>7</v>
      </c>
      <c r="P210" s="28">
        <v>7</v>
      </c>
      <c r="Q210" s="28"/>
      <c r="R210" s="28"/>
      <c r="S210" s="28" t="s">
        <v>769</v>
      </c>
    </row>
    <row r="211" s="6" customFormat="1" ht="90" customHeight="1" spans="1:19">
      <c r="A211" s="13">
        <v>414</v>
      </c>
      <c r="B211" s="34"/>
      <c r="C211" s="48" t="s">
        <v>47</v>
      </c>
      <c r="D211" s="48" t="s">
        <v>63</v>
      </c>
      <c r="E211" s="48"/>
      <c r="F211" s="48" t="s">
        <v>25</v>
      </c>
      <c r="G211" s="48" t="s">
        <v>30</v>
      </c>
      <c r="H211" s="48">
        <v>7</v>
      </c>
      <c r="I211" s="34" t="s">
        <v>770</v>
      </c>
      <c r="J211" s="34">
        <v>1.008</v>
      </c>
      <c r="K211" s="34">
        <v>0.336</v>
      </c>
      <c r="L211" s="34">
        <v>0.336</v>
      </c>
      <c r="M211" s="34">
        <v>0.336</v>
      </c>
      <c r="N211" s="34" t="s">
        <v>283</v>
      </c>
      <c r="O211" s="34">
        <v>7</v>
      </c>
      <c r="P211" s="34">
        <v>7</v>
      </c>
      <c r="Q211" s="34" t="s">
        <v>768</v>
      </c>
      <c r="R211" s="34" t="s">
        <v>499</v>
      </c>
      <c r="S211" s="34" t="s">
        <v>769</v>
      </c>
    </row>
    <row r="212" s="1" customFormat="1" ht="24" spans="1:19">
      <c r="A212" s="13">
        <v>418</v>
      </c>
      <c r="B212" s="28" t="s">
        <v>778</v>
      </c>
      <c r="C212" s="28"/>
      <c r="D212" s="28"/>
      <c r="E212" s="28"/>
      <c r="F212" s="28" t="s">
        <v>25</v>
      </c>
      <c r="G212" s="28" t="s">
        <v>30</v>
      </c>
      <c r="H212" s="28">
        <v>0</v>
      </c>
      <c r="I212" s="28"/>
      <c r="J212" s="28">
        <v>0</v>
      </c>
      <c r="K212" s="28">
        <v>0</v>
      </c>
      <c r="L212" s="28">
        <v>0</v>
      </c>
      <c r="M212" s="28">
        <v>0</v>
      </c>
      <c r="N212" s="28" t="s">
        <v>283</v>
      </c>
      <c r="O212" s="28">
        <v>0</v>
      </c>
      <c r="P212" s="28">
        <v>0</v>
      </c>
      <c r="Q212" s="28"/>
      <c r="R212" s="28"/>
      <c r="S212" s="28"/>
    </row>
    <row r="213" s="1" customFormat="1" ht="24" spans="1:19">
      <c r="A213" s="13">
        <v>419</v>
      </c>
      <c r="B213" s="22" t="s">
        <v>779</v>
      </c>
      <c r="C213" s="22"/>
      <c r="D213" s="22"/>
      <c r="E213" s="22"/>
      <c r="F213" s="22"/>
      <c r="G213" s="22"/>
      <c r="H213" s="22"/>
      <c r="I213" s="22"/>
      <c r="J213" s="22">
        <f>SUM(J214,J216,J217,J218,J219)</f>
        <v>22.3725</v>
      </c>
      <c r="K213" s="22">
        <f>SUM(K214,K216,K217,K218,K219)</f>
        <v>7.4575</v>
      </c>
      <c r="L213" s="22">
        <f>SUM(L214,L216,L217,L218,L219)</f>
        <v>7.4575</v>
      </c>
      <c r="M213" s="22">
        <f>SUM(M214,M216,M217,M218,M219)</f>
        <v>7.4575</v>
      </c>
      <c r="N213" s="22" t="s">
        <v>27</v>
      </c>
      <c r="O213" s="22">
        <v>200</v>
      </c>
      <c r="P213" s="22">
        <v>623</v>
      </c>
      <c r="Q213" s="22"/>
      <c r="R213" s="22"/>
      <c r="S213" s="22"/>
    </row>
    <row r="214" s="1" customFormat="1" ht="65" customHeight="1" spans="1:19">
      <c r="A214" s="13">
        <v>420</v>
      </c>
      <c r="B214" s="23" t="s">
        <v>780</v>
      </c>
      <c r="C214" s="24"/>
      <c r="D214" s="24"/>
      <c r="E214" s="24"/>
      <c r="F214" s="24" t="s">
        <v>25</v>
      </c>
      <c r="G214" s="24" t="s">
        <v>34</v>
      </c>
      <c r="H214" s="24">
        <v>44</v>
      </c>
      <c r="I214" s="23" t="s">
        <v>781</v>
      </c>
      <c r="J214" s="23">
        <v>22.3725</v>
      </c>
      <c r="K214" s="23">
        <v>7.4575</v>
      </c>
      <c r="L214" s="23">
        <v>7.4575</v>
      </c>
      <c r="M214" s="23">
        <v>7.4575</v>
      </c>
      <c r="N214" s="23" t="s">
        <v>27</v>
      </c>
      <c r="O214" s="23">
        <v>44</v>
      </c>
      <c r="P214" s="23">
        <v>155</v>
      </c>
      <c r="Q214" s="23"/>
      <c r="R214" s="23"/>
      <c r="S214" s="23" t="s">
        <v>477</v>
      </c>
    </row>
    <row r="215" s="6" customFormat="1" ht="135" customHeight="1" spans="1:19">
      <c r="A215" s="13">
        <v>421</v>
      </c>
      <c r="B215" s="34"/>
      <c r="C215" s="48" t="s">
        <v>47</v>
      </c>
      <c r="D215" s="48" t="s">
        <v>63</v>
      </c>
      <c r="E215" s="48"/>
      <c r="F215" s="48" t="s">
        <v>25</v>
      </c>
      <c r="G215" s="48" t="s">
        <v>34</v>
      </c>
      <c r="H215" s="48">
        <v>44</v>
      </c>
      <c r="I215" s="34" t="s">
        <v>784</v>
      </c>
      <c r="J215" s="34">
        <v>22.3725</v>
      </c>
      <c r="K215" s="34">
        <v>7.4575</v>
      </c>
      <c r="L215" s="34">
        <v>7.4575</v>
      </c>
      <c r="M215" s="34">
        <v>7.4575</v>
      </c>
      <c r="N215" s="34" t="s">
        <v>27</v>
      </c>
      <c r="O215" s="34">
        <v>44</v>
      </c>
      <c r="P215" s="34">
        <v>155</v>
      </c>
      <c r="Q215" s="34" t="s">
        <v>782</v>
      </c>
      <c r="R215" s="34" t="s">
        <v>817</v>
      </c>
      <c r="S215" s="34" t="s">
        <v>477</v>
      </c>
    </row>
    <row r="216" s="1" customFormat="1" ht="36" spans="1:19">
      <c r="A216" s="13">
        <v>425</v>
      </c>
      <c r="B216" s="23" t="s">
        <v>793</v>
      </c>
      <c r="C216" s="24"/>
      <c r="D216" s="24"/>
      <c r="E216" s="24"/>
      <c r="F216" s="24" t="s">
        <v>25</v>
      </c>
      <c r="G216" s="24" t="s">
        <v>25</v>
      </c>
      <c r="H216" s="24">
        <v>0</v>
      </c>
      <c r="I216" s="23"/>
      <c r="J216" s="23">
        <v>0</v>
      </c>
      <c r="K216" s="23">
        <v>0</v>
      </c>
      <c r="L216" s="23">
        <v>0</v>
      </c>
      <c r="M216" s="23">
        <v>0</v>
      </c>
      <c r="N216" s="23" t="s">
        <v>27</v>
      </c>
      <c r="O216" s="23">
        <v>0</v>
      </c>
      <c r="P216" s="23">
        <v>0</v>
      </c>
      <c r="Q216" s="23"/>
      <c r="R216" s="23"/>
      <c r="S216" s="23"/>
    </row>
    <row r="217" s="1" customFormat="1" ht="48" spans="1:19">
      <c r="A217" s="13">
        <v>426</v>
      </c>
      <c r="B217" s="23" t="s">
        <v>794</v>
      </c>
      <c r="C217" s="24"/>
      <c r="D217" s="24"/>
      <c r="E217" s="24"/>
      <c r="F217" s="24" t="s">
        <v>25</v>
      </c>
      <c r="G217" s="24" t="s">
        <v>25</v>
      </c>
      <c r="H217" s="24">
        <v>0</v>
      </c>
      <c r="I217" s="23"/>
      <c r="J217" s="23">
        <v>0</v>
      </c>
      <c r="K217" s="23">
        <v>0</v>
      </c>
      <c r="L217" s="23">
        <v>0</v>
      </c>
      <c r="M217" s="23">
        <v>0</v>
      </c>
      <c r="N217" s="23" t="s">
        <v>27</v>
      </c>
      <c r="O217" s="23">
        <v>0</v>
      </c>
      <c r="P217" s="23">
        <v>0</v>
      </c>
      <c r="Q217" s="23"/>
      <c r="R217" s="23"/>
      <c r="S217" s="23"/>
    </row>
    <row r="218" s="1" customFormat="1" ht="24" spans="1:19">
      <c r="A218" s="13">
        <v>427</v>
      </c>
      <c r="B218" s="23" t="s">
        <v>795</v>
      </c>
      <c r="C218" s="24"/>
      <c r="D218" s="24"/>
      <c r="E218" s="24"/>
      <c r="F218" s="24" t="s">
        <v>25</v>
      </c>
      <c r="G218" s="24" t="s">
        <v>25</v>
      </c>
      <c r="H218" s="24">
        <v>0</v>
      </c>
      <c r="I218" s="23"/>
      <c r="J218" s="23">
        <v>0</v>
      </c>
      <c r="K218" s="23">
        <v>0</v>
      </c>
      <c r="L218" s="23">
        <v>0</v>
      </c>
      <c r="M218" s="23">
        <v>0</v>
      </c>
      <c r="N218" s="23" t="s">
        <v>27</v>
      </c>
      <c r="O218" s="23">
        <v>0</v>
      </c>
      <c r="P218" s="23">
        <v>0</v>
      </c>
      <c r="Q218" s="23"/>
      <c r="R218" s="23"/>
      <c r="S218" s="23"/>
    </row>
    <row r="219" s="1" customFormat="1" ht="26" customHeight="1" spans="1:19">
      <c r="A219" s="13">
        <v>428</v>
      </c>
      <c r="B219" s="23" t="s">
        <v>796</v>
      </c>
      <c r="C219" s="24"/>
      <c r="D219" s="24"/>
      <c r="E219" s="24"/>
      <c r="F219" s="24" t="s">
        <v>25</v>
      </c>
      <c r="G219" s="24" t="s">
        <v>25</v>
      </c>
      <c r="H219" s="24">
        <v>4</v>
      </c>
      <c r="I219" s="23"/>
      <c r="J219" s="23">
        <v>0</v>
      </c>
      <c r="K219" s="23">
        <v>0</v>
      </c>
      <c r="L219" s="23">
        <v>0</v>
      </c>
      <c r="M219" s="23">
        <v>0</v>
      </c>
      <c r="N219" s="23" t="s">
        <v>27</v>
      </c>
      <c r="O219" s="23">
        <v>0</v>
      </c>
      <c r="P219" s="23">
        <v>0</v>
      </c>
      <c r="Q219" s="23"/>
      <c r="R219" s="23"/>
      <c r="S219" s="23"/>
    </row>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N65 N69:N156 N158:N181 N183:N194 N200:N219"/>
    <dataValidation type="list" allowBlank="1" showInputMessage="1" showErrorMessage="1" sqref="N66:N68">
      <formula1>"入户项目,公益共享,"</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544"/>
  <sheetViews>
    <sheetView topLeftCell="A151" workbookViewId="0">
      <selection activeCell="B151" sqref="B151"/>
    </sheetView>
  </sheetViews>
  <sheetFormatPr defaultColWidth="9" defaultRowHeight="13.5"/>
  <cols>
    <col min="1" max="8" width="9" style="1"/>
    <col min="9" max="9" width="33.5" style="1" customWidth="1"/>
    <col min="10" max="10" width="12.625" style="1"/>
    <col min="11" max="13" width="11.5" style="1"/>
    <col min="14" max="16383" width="9" style="1"/>
    <col min="16384" max="16384" width="12.625" style="1"/>
  </cols>
  <sheetData>
    <row r="1" s="1" customFormat="1" ht="17.25" customHeight="1" spans="1:19">
      <c r="A1" s="11"/>
      <c r="B1" s="11"/>
      <c r="C1" s="11"/>
      <c r="D1" s="11"/>
      <c r="E1" s="11"/>
      <c r="F1" s="11"/>
      <c r="G1" s="11"/>
      <c r="H1" s="11"/>
      <c r="I1" s="11"/>
      <c r="J1" s="11"/>
      <c r="K1" s="11"/>
      <c r="L1" s="11"/>
      <c r="M1" s="11"/>
      <c r="N1" s="11"/>
      <c r="O1" s="11"/>
      <c r="P1" s="11"/>
      <c r="Q1" s="11"/>
      <c r="R1" s="11"/>
      <c r="S1" s="11"/>
    </row>
    <row r="2" s="2" customFormat="1" ht="35" customHeight="1" spans="1:19">
      <c r="A2" s="12" t="s">
        <v>818</v>
      </c>
      <c r="B2" s="12"/>
      <c r="C2" s="12"/>
      <c r="D2" s="12"/>
      <c r="E2" s="12"/>
      <c r="F2" s="12"/>
      <c r="G2" s="12"/>
      <c r="H2" s="12"/>
      <c r="I2" s="12"/>
      <c r="J2" s="12"/>
      <c r="K2" s="12"/>
      <c r="L2" s="12"/>
      <c r="M2" s="12"/>
      <c r="N2" s="12"/>
      <c r="O2" s="12"/>
      <c r="P2" s="12"/>
      <c r="Q2" s="12"/>
      <c r="R2" s="12"/>
      <c r="S2" s="12"/>
    </row>
    <row r="3" s="3" customFormat="1" ht="33" customHeight="1" spans="1:19">
      <c r="A3" s="13" t="s">
        <v>1</v>
      </c>
      <c r="B3" s="13" t="s">
        <v>2</v>
      </c>
      <c r="C3" s="14" t="s">
        <v>3</v>
      </c>
      <c r="D3" s="15"/>
      <c r="E3" s="16"/>
      <c r="F3" s="13" t="s">
        <v>4</v>
      </c>
      <c r="G3" s="13" t="s">
        <v>5</v>
      </c>
      <c r="H3" s="13" t="s">
        <v>6</v>
      </c>
      <c r="I3" s="13" t="s">
        <v>7</v>
      </c>
      <c r="J3" s="35" t="s">
        <v>8</v>
      </c>
      <c r="K3" s="35"/>
      <c r="L3" s="35"/>
      <c r="M3" s="35"/>
      <c r="N3" s="13" t="s">
        <v>9</v>
      </c>
      <c r="O3" s="13" t="s">
        <v>10</v>
      </c>
      <c r="P3" s="13"/>
      <c r="Q3" s="36" t="s">
        <v>11</v>
      </c>
      <c r="R3" s="36" t="s">
        <v>12</v>
      </c>
      <c r="S3" s="13" t="s">
        <v>13</v>
      </c>
    </row>
    <row r="4" s="3" customFormat="1" ht="22.5" customHeight="1" spans="1:19">
      <c r="A4" s="13"/>
      <c r="B4" s="13"/>
      <c r="C4" s="17"/>
      <c r="D4" s="18"/>
      <c r="E4" s="19"/>
      <c r="F4" s="13"/>
      <c r="G4" s="13"/>
      <c r="H4" s="13"/>
      <c r="I4" s="13"/>
      <c r="J4" s="13" t="s">
        <v>14</v>
      </c>
      <c r="K4" s="13" t="s">
        <v>15</v>
      </c>
      <c r="L4" s="13"/>
      <c r="M4" s="13"/>
      <c r="N4" s="13"/>
      <c r="O4" s="13" t="s">
        <v>16</v>
      </c>
      <c r="P4" s="36" t="s">
        <v>17</v>
      </c>
      <c r="Q4" s="42"/>
      <c r="R4" s="42"/>
      <c r="S4" s="13"/>
    </row>
    <row r="5" s="3" customFormat="1" ht="30" customHeight="1" spans="1:19">
      <c r="A5" s="13"/>
      <c r="B5" s="13"/>
      <c r="C5" s="13" t="s">
        <v>18</v>
      </c>
      <c r="D5" s="13" t="s">
        <v>19</v>
      </c>
      <c r="E5" s="13" t="s">
        <v>20</v>
      </c>
      <c r="F5" s="13"/>
      <c r="G5" s="13"/>
      <c r="H5" s="13"/>
      <c r="I5" s="13"/>
      <c r="J5" s="13"/>
      <c r="K5" s="13" t="s">
        <v>21</v>
      </c>
      <c r="L5" s="13" t="s">
        <v>22</v>
      </c>
      <c r="M5" s="13" t="s">
        <v>23</v>
      </c>
      <c r="N5" s="13"/>
      <c r="O5" s="13"/>
      <c r="P5" s="37"/>
      <c r="Q5" s="37"/>
      <c r="R5" s="37"/>
      <c r="S5" s="13"/>
    </row>
    <row r="6" s="3" customFormat="1" ht="30" customHeight="1" spans="1:16384">
      <c r="A6" s="13"/>
      <c r="B6" s="20" t="s">
        <v>24</v>
      </c>
      <c r="C6" s="20"/>
      <c r="D6" s="20"/>
      <c r="E6" s="20"/>
      <c r="F6" s="20" t="s">
        <v>25</v>
      </c>
      <c r="G6" s="20" t="s">
        <v>25</v>
      </c>
      <c r="H6" s="20" t="s">
        <v>25</v>
      </c>
      <c r="I6" s="38" t="s">
        <v>25</v>
      </c>
      <c r="J6" s="20">
        <f>SUBTOTAL(9,J7,J13,J98,J118,J133,J143,J155,J163,J191,J197,J207)</f>
        <v>1011.2551391</v>
      </c>
      <c r="K6" s="20">
        <f>SUBTOTAL(9,K7,K13,K98,K118,K133,K143,K155,K163,K191,K197,K207)</f>
        <v>637.728364</v>
      </c>
      <c r="L6" s="20">
        <f>SUBTOTAL(9,L7,L13,L98,L118,L133,L143,L155,L163,L191,L197,L207)</f>
        <v>208.463393</v>
      </c>
      <c r="M6" s="20">
        <f>SUBTOTAL(9,M7,M13,M98,M118,M133,M143,M155,M163,M191,M197,M207)</f>
        <v>165.0633821</v>
      </c>
      <c r="N6" s="20" t="s">
        <v>25</v>
      </c>
      <c r="O6" s="20" t="s">
        <v>25</v>
      </c>
      <c r="P6" s="20" t="s">
        <v>25</v>
      </c>
      <c r="Q6" s="38"/>
      <c r="R6" s="38"/>
      <c r="S6" s="20" t="s">
        <v>25</v>
      </c>
      <c r="XFD6" s="3">
        <f>SUBTOTAL(9,A6:XFC6)</f>
        <v>0</v>
      </c>
    </row>
    <row r="7" s="4" customFormat="1" ht="59" customHeight="1" spans="1:19">
      <c r="A7" s="13">
        <v>1</v>
      </c>
      <c r="B7" s="21" t="s">
        <v>26</v>
      </c>
      <c r="C7" s="21"/>
      <c r="D7" s="21"/>
      <c r="E7" s="21"/>
      <c r="F7" s="22" t="s">
        <v>25</v>
      </c>
      <c r="G7" s="22" t="s">
        <v>25</v>
      </c>
      <c r="H7" s="22" t="s">
        <v>25</v>
      </c>
      <c r="I7" s="39"/>
      <c r="J7" s="22">
        <f>SUM(J8,J9,J12)</f>
        <v>0</v>
      </c>
      <c r="K7" s="22">
        <f>SUM(K8,K9,K12)</f>
        <v>0</v>
      </c>
      <c r="L7" s="22">
        <f>SUM(L8,L9,L12)</f>
        <v>0</v>
      </c>
      <c r="M7" s="22">
        <f>SUM(M8,M9,M12)</f>
        <v>0</v>
      </c>
      <c r="N7" s="22" t="s">
        <v>27</v>
      </c>
      <c r="O7" s="22">
        <v>0</v>
      </c>
      <c r="P7" s="22">
        <v>0</v>
      </c>
      <c r="Q7" s="39"/>
      <c r="R7" s="39"/>
      <c r="S7" s="22"/>
    </row>
    <row r="8" s="5" customFormat="1" ht="39" customHeight="1" spans="1:19">
      <c r="A8" s="13">
        <v>2</v>
      </c>
      <c r="B8" s="23" t="s">
        <v>28</v>
      </c>
      <c r="C8" s="23"/>
      <c r="D8" s="23"/>
      <c r="E8" s="23"/>
      <c r="F8" s="24" t="s">
        <v>29</v>
      </c>
      <c r="G8" s="25" t="s">
        <v>30</v>
      </c>
      <c r="H8" s="24">
        <v>0</v>
      </c>
      <c r="I8" s="25"/>
      <c r="J8" s="24">
        <v>0</v>
      </c>
      <c r="K8" s="24">
        <v>0</v>
      </c>
      <c r="L8" s="24">
        <v>0</v>
      </c>
      <c r="M8" s="24">
        <v>0</v>
      </c>
      <c r="N8" s="24" t="s">
        <v>27</v>
      </c>
      <c r="O8" s="24">
        <v>0</v>
      </c>
      <c r="P8" s="24">
        <v>0</v>
      </c>
      <c r="Q8" s="25"/>
      <c r="R8" s="25"/>
      <c r="S8" s="43"/>
    </row>
    <row r="9" s="5" customFormat="1" ht="43.9" customHeight="1" spans="1:19">
      <c r="A9" s="13">
        <v>3</v>
      </c>
      <c r="B9" s="23" t="s">
        <v>31</v>
      </c>
      <c r="C9" s="23"/>
      <c r="D9" s="23"/>
      <c r="E9" s="23"/>
      <c r="F9" s="24" t="s">
        <v>29</v>
      </c>
      <c r="G9" s="24" t="s">
        <v>30</v>
      </c>
      <c r="H9" s="24">
        <v>0</v>
      </c>
      <c r="I9" s="25"/>
      <c r="J9" s="24">
        <v>0</v>
      </c>
      <c r="K9" s="24">
        <v>0</v>
      </c>
      <c r="L9" s="24">
        <v>0</v>
      </c>
      <c r="M9" s="24">
        <v>0</v>
      </c>
      <c r="N9" s="24" t="s">
        <v>27</v>
      </c>
      <c r="O9" s="24">
        <v>0</v>
      </c>
      <c r="P9" s="24">
        <v>0</v>
      </c>
      <c r="Q9" s="25"/>
      <c r="R9" s="25"/>
      <c r="S9" s="43"/>
    </row>
    <row r="10" s="5" customFormat="1" ht="43.9" customHeight="1" spans="1:19">
      <c r="A10" s="13"/>
      <c r="B10" s="26" t="s">
        <v>32</v>
      </c>
      <c r="C10" s="26" t="s">
        <v>25</v>
      </c>
      <c r="D10" s="26"/>
      <c r="E10" s="26"/>
      <c r="F10" s="27" t="s">
        <v>29</v>
      </c>
      <c r="G10" s="27" t="s">
        <v>30</v>
      </c>
      <c r="H10" s="27">
        <v>0</v>
      </c>
      <c r="I10" s="27"/>
      <c r="J10" s="27">
        <v>0</v>
      </c>
      <c r="K10" s="27">
        <v>0</v>
      </c>
      <c r="L10" s="27">
        <v>0</v>
      </c>
      <c r="M10" s="27">
        <v>0</v>
      </c>
      <c r="N10" s="13" t="s">
        <v>27</v>
      </c>
      <c r="O10" s="27">
        <v>0</v>
      </c>
      <c r="P10" s="27">
        <v>0</v>
      </c>
      <c r="Q10" s="27"/>
      <c r="R10" s="27"/>
      <c r="S10" s="44"/>
    </row>
    <row r="11" s="5" customFormat="1" ht="43.9" customHeight="1" spans="1:19">
      <c r="A11" s="13"/>
      <c r="B11" s="26" t="s">
        <v>33</v>
      </c>
      <c r="C11" s="26" t="s">
        <v>25</v>
      </c>
      <c r="D11" s="26"/>
      <c r="E11" s="26"/>
      <c r="F11" s="27" t="s">
        <v>29</v>
      </c>
      <c r="G11" s="27" t="s">
        <v>34</v>
      </c>
      <c r="H11" s="27">
        <v>0</v>
      </c>
      <c r="I11" s="27"/>
      <c r="J11" s="27">
        <v>0</v>
      </c>
      <c r="K11" s="27">
        <v>0</v>
      </c>
      <c r="L11" s="27">
        <v>0</v>
      </c>
      <c r="M11" s="27">
        <v>0</v>
      </c>
      <c r="N11" s="13" t="s">
        <v>27</v>
      </c>
      <c r="O11" s="27">
        <v>0</v>
      </c>
      <c r="P11" s="27">
        <v>0</v>
      </c>
      <c r="Q11" s="27"/>
      <c r="R11" s="27"/>
      <c r="S11" s="44"/>
    </row>
    <row r="12" s="5" customFormat="1" ht="35" customHeight="1" spans="1:19">
      <c r="A12" s="13">
        <v>4</v>
      </c>
      <c r="B12" s="23" t="s">
        <v>35</v>
      </c>
      <c r="C12" s="23"/>
      <c r="D12" s="23"/>
      <c r="E12" s="23"/>
      <c r="F12" s="24" t="s">
        <v>29</v>
      </c>
      <c r="G12" s="24" t="s">
        <v>30</v>
      </c>
      <c r="H12" s="24">
        <v>0</v>
      </c>
      <c r="I12" s="25"/>
      <c r="J12" s="24">
        <v>0</v>
      </c>
      <c r="K12" s="24">
        <v>0</v>
      </c>
      <c r="L12" s="24">
        <v>0</v>
      </c>
      <c r="M12" s="24">
        <v>0</v>
      </c>
      <c r="N12" s="24" t="s">
        <v>27</v>
      </c>
      <c r="O12" s="24">
        <v>0</v>
      </c>
      <c r="P12" s="24">
        <v>0</v>
      </c>
      <c r="Q12" s="25"/>
      <c r="R12" s="25"/>
      <c r="S12" s="43"/>
    </row>
    <row r="13" s="4" customFormat="1" ht="49.9" customHeight="1" spans="1:19">
      <c r="A13" s="13">
        <v>7</v>
      </c>
      <c r="B13" s="21" t="s">
        <v>36</v>
      </c>
      <c r="C13" s="21"/>
      <c r="D13" s="21"/>
      <c r="E13" s="21"/>
      <c r="F13" s="22" t="s">
        <v>25</v>
      </c>
      <c r="G13" s="22" t="s">
        <v>25</v>
      </c>
      <c r="H13" s="22" t="s">
        <v>25</v>
      </c>
      <c r="I13" s="39"/>
      <c r="J13" s="22">
        <f>SUM(J14,J36,J63,J75,J82,J94)</f>
        <v>466.8305</v>
      </c>
      <c r="K13" s="22">
        <f>SUM(K14,K36,K63,K75,K82,K94)</f>
        <v>300.9075</v>
      </c>
      <c r="L13" s="22">
        <f>SUM(L14,L36,L63,L75,L82,L94)</f>
        <v>30.423</v>
      </c>
      <c r="M13" s="22">
        <f>SUM(M14,M36,M63,M75,M82,M94)</f>
        <v>135.5</v>
      </c>
      <c r="N13" s="22" t="s">
        <v>27</v>
      </c>
      <c r="O13" s="22">
        <v>2631</v>
      </c>
      <c r="P13" s="22">
        <v>8748</v>
      </c>
      <c r="Q13" s="39"/>
      <c r="R13" s="39"/>
      <c r="S13" s="39" t="s">
        <v>37</v>
      </c>
    </row>
    <row r="14" s="4" customFormat="1" ht="49.9" customHeight="1" spans="1:19">
      <c r="A14" s="13">
        <v>8</v>
      </c>
      <c r="B14" s="23" t="s">
        <v>38</v>
      </c>
      <c r="C14" s="23"/>
      <c r="D14" s="23"/>
      <c r="E14" s="23"/>
      <c r="F14" s="23" t="s">
        <v>29</v>
      </c>
      <c r="G14" s="25" t="s">
        <v>39</v>
      </c>
      <c r="H14" s="24" t="s">
        <v>25</v>
      </c>
      <c r="I14" s="24" t="s">
        <v>40</v>
      </c>
      <c r="J14" s="24">
        <f>SUM(J15,J21,J34,J35)</f>
        <v>22.558</v>
      </c>
      <c r="K14" s="24">
        <f>SUM(K15,K21,K34,K35)</f>
        <v>4.73</v>
      </c>
      <c r="L14" s="24">
        <f>SUM(L15,L21,L34,L35)</f>
        <v>17.828</v>
      </c>
      <c r="M14" s="24">
        <f>SUM(M15,M21,M34,M35)</f>
        <v>0</v>
      </c>
      <c r="N14" s="25" t="s">
        <v>27</v>
      </c>
      <c r="O14" s="24">
        <v>101</v>
      </c>
      <c r="P14" s="24">
        <v>240</v>
      </c>
      <c r="Q14" s="25"/>
      <c r="R14" s="25"/>
      <c r="S14" s="25" t="s">
        <v>37</v>
      </c>
    </row>
    <row r="15" s="4" customFormat="1" ht="49.9" customHeight="1" spans="1:19">
      <c r="A15" s="13">
        <v>9</v>
      </c>
      <c r="B15" s="28" t="s">
        <v>41</v>
      </c>
      <c r="C15" s="28"/>
      <c r="D15" s="28"/>
      <c r="E15" s="28"/>
      <c r="F15" s="28" t="s">
        <v>29</v>
      </c>
      <c r="G15" s="28" t="s">
        <v>39</v>
      </c>
      <c r="H15" s="28" t="s">
        <v>25</v>
      </c>
      <c r="I15" s="28" t="s">
        <v>42</v>
      </c>
      <c r="J15" s="28">
        <f>SUM(J16,J18,J20)</f>
        <v>17.828</v>
      </c>
      <c r="K15" s="28">
        <f>SUM(K16,K18,K20)</f>
        <v>0</v>
      </c>
      <c r="L15" s="28">
        <f>SUM(L16,L18,L20)</f>
        <v>17.828</v>
      </c>
      <c r="M15" s="28">
        <f>SUM(M16,M18,M20)</f>
        <v>0</v>
      </c>
      <c r="N15" s="28" t="s">
        <v>27</v>
      </c>
      <c r="O15" s="28">
        <v>66</v>
      </c>
      <c r="P15" s="28">
        <v>120</v>
      </c>
      <c r="Q15" s="28"/>
      <c r="R15" s="41"/>
      <c r="S15" s="41" t="s">
        <v>37</v>
      </c>
    </row>
    <row r="16" s="4" customFormat="1" ht="49.9" customHeight="1" spans="1:19">
      <c r="A16" s="13">
        <v>10</v>
      </c>
      <c r="B16" s="29" t="s">
        <v>43</v>
      </c>
      <c r="C16" s="29" t="s">
        <v>25</v>
      </c>
      <c r="D16" s="29"/>
      <c r="E16" s="29"/>
      <c r="F16" s="29" t="s">
        <v>29</v>
      </c>
      <c r="G16" s="29" t="s">
        <v>39</v>
      </c>
      <c r="H16" s="29">
        <f>SUM(H17)</f>
        <v>192.1</v>
      </c>
      <c r="I16" s="29" t="s">
        <v>44</v>
      </c>
      <c r="J16" s="29">
        <f>SUM(J17)</f>
        <v>9.605</v>
      </c>
      <c r="K16" s="29">
        <f>SUM(K17)</f>
        <v>0</v>
      </c>
      <c r="L16" s="29">
        <f>SUM(L17)</f>
        <v>9.605</v>
      </c>
      <c r="M16" s="29">
        <f>SUM(M17)</f>
        <v>0</v>
      </c>
      <c r="N16" s="29" t="s">
        <v>27</v>
      </c>
      <c r="O16" s="29">
        <v>29</v>
      </c>
      <c r="P16" s="29">
        <v>36</v>
      </c>
      <c r="Q16" s="29"/>
      <c r="R16" s="29"/>
      <c r="S16" s="45" t="s">
        <v>37</v>
      </c>
    </row>
    <row r="17" s="4" customFormat="1" ht="76" customHeight="1" spans="1:19">
      <c r="A17" s="13">
        <v>11</v>
      </c>
      <c r="B17" s="31"/>
      <c r="C17" s="31" t="s">
        <v>47</v>
      </c>
      <c r="D17" s="31" t="s">
        <v>48</v>
      </c>
      <c r="E17" s="31"/>
      <c r="F17" s="31" t="s">
        <v>29</v>
      </c>
      <c r="G17" s="31" t="s">
        <v>39</v>
      </c>
      <c r="H17" s="31">
        <v>192.1</v>
      </c>
      <c r="I17" s="31" t="s">
        <v>49</v>
      </c>
      <c r="J17" s="31">
        <v>9.605</v>
      </c>
      <c r="K17" s="31">
        <v>0</v>
      </c>
      <c r="L17" s="31">
        <v>9.605</v>
      </c>
      <c r="M17" s="31">
        <v>0</v>
      </c>
      <c r="N17" s="31" t="s">
        <v>27</v>
      </c>
      <c r="O17" s="31">
        <v>45</v>
      </c>
      <c r="P17" s="31">
        <v>166</v>
      </c>
      <c r="Q17" s="31" t="s">
        <v>50</v>
      </c>
      <c r="R17" s="31" t="s">
        <v>51</v>
      </c>
      <c r="S17" s="31" t="s">
        <v>37</v>
      </c>
    </row>
    <row r="18" s="6" customFormat="1" ht="67" customHeight="1" spans="1:19">
      <c r="A18" s="13">
        <v>14</v>
      </c>
      <c r="B18" s="29" t="s">
        <v>58</v>
      </c>
      <c r="C18" s="29" t="s">
        <v>25</v>
      </c>
      <c r="D18" s="29"/>
      <c r="E18" s="29"/>
      <c r="F18" s="29" t="s">
        <v>29</v>
      </c>
      <c r="G18" s="29" t="s">
        <v>39</v>
      </c>
      <c r="H18" s="29">
        <f>SUM(H19)</f>
        <v>247.1</v>
      </c>
      <c r="I18" s="29" t="s">
        <v>59</v>
      </c>
      <c r="J18" s="29">
        <f>SUM(J19)</f>
        <v>8.223</v>
      </c>
      <c r="K18" s="29">
        <f>SUM(K19)</f>
        <v>0</v>
      </c>
      <c r="L18" s="29">
        <f>SUM(L19)</f>
        <v>8.223</v>
      </c>
      <c r="M18" s="29">
        <f>SUM(M19)</f>
        <v>0</v>
      </c>
      <c r="N18" s="29" t="s">
        <v>27</v>
      </c>
      <c r="O18" s="29">
        <v>37</v>
      </c>
      <c r="P18" s="29">
        <v>84</v>
      </c>
      <c r="Q18" s="29"/>
      <c r="R18" s="29"/>
      <c r="S18" s="45" t="s">
        <v>37</v>
      </c>
    </row>
    <row r="19" s="4" customFormat="1" ht="87" customHeight="1" spans="1:19">
      <c r="A19" s="13">
        <v>15</v>
      </c>
      <c r="B19" s="31"/>
      <c r="C19" s="31" t="s">
        <v>47</v>
      </c>
      <c r="D19" s="31" t="s">
        <v>48</v>
      </c>
      <c r="E19" s="31"/>
      <c r="F19" s="31" t="s">
        <v>29</v>
      </c>
      <c r="G19" s="31" t="s">
        <v>39</v>
      </c>
      <c r="H19" s="31">
        <v>247.1</v>
      </c>
      <c r="I19" s="31" t="s">
        <v>61</v>
      </c>
      <c r="J19" s="31">
        <f>K19+L19+M19</f>
        <v>8.223</v>
      </c>
      <c r="K19" s="31">
        <v>0</v>
      </c>
      <c r="L19" s="31">
        <v>8.223</v>
      </c>
      <c r="M19" s="31">
        <v>0</v>
      </c>
      <c r="N19" s="31" t="s">
        <v>27</v>
      </c>
      <c r="O19" s="31">
        <v>46</v>
      </c>
      <c r="P19" s="31">
        <v>169</v>
      </c>
      <c r="Q19" s="31" t="s">
        <v>45</v>
      </c>
      <c r="R19" s="31" t="s">
        <v>62</v>
      </c>
      <c r="S19" s="31" t="s">
        <v>37</v>
      </c>
    </row>
    <row r="20" s="6" customFormat="1" ht="67" customHeight="1" spans="1:19">
      <c r="A20" s="13">
        <v>19</v>
      </c>
      <c r="B20" s="29" t="s">
        <v>72</v>
      </c>
      <c r="C20" s="29" t="s">
        <v>25</v>
      </c>
      <c r="D20" s="29"/>
      <c r="E20" s="29"/>
      <c r="F20" s="29" t="s">
        <v>29</v>
      </c>
      <c r="G20" s="29" t="s">
        <v>39</v>
      </c>
      <c r="H20" s="29">
        <v>0</v>
      </c>
      <c r="I20" s="29" t="s">
        <v>73</v>
      </c>
      <c r="J20" s="29">
        <v>0</v>
      </c>
      <c r="K20" s="29">
        <v>0</v>
      </c>
      <c r="L20" s="29">
        <v>0</v>
      </c>
      <c r="M20" s="29">
        <v>0</v>
      </c>
      <c r="N20" s="29" t="s">
        <v>27</v>
      </c>
      <c r="O20" s="29">
        <v>0</v>
      </c>
      <c r="P20" s="29">
        <v>0</v>
      </c>
      <c r="Q20" s="29"/>
      <c r="R20" s="29"/>
      <c r="S20" s="45" t="s">
        <v>37</v>
      </c>
    </row>
    <row r="21" s="6" customFormat="1" ht="67" customHeight="1" spans="1:19">
      <c r="A21" s="13">
        <v>22</v>
      </c>
      <c r="B21" s="28" t="s">
        <v>79</v>
      </c>
      <c r="C21" s="28"/>
      <c r="D21" s="28"/>
      <c r="E21" s="28"/>
      <c r="F21" s="28" t="s">
        <v>29</v>
      </c>
      <c r="G21" s="28" t="s">
        <v>39</v>
      </c>
      <c r="H21" s="28">
        <v>72</v>
      </c>
      <c r="I21" s="28" t="s">
        <v>80</v>
      </c>
      <c r="J21" s="28">
        <f>SUM(J22,J24,J26,J27,J28,J30,J31,J32,J33)</f>
        <v>4.73</v>
      </c>
      <c r="K21" s="28">
        <f>SUM(K22,K24,K26,K27,K28,K30,K31,K32,K33)</f>
        <v>4.73</v>
      </c>
      <c r="L21" s="28">
        <f>SUM(L22,L24,L26,L27,L28,L30,L31,L32,L33)</f>
        <v>0</v>
      </c>
      <c r="M21" s="28">
        <f>SUM(M22,M24,M26,M27,M28,M30,M31,M32,M33)</f>
        <v>0</v>
      </c>
      <c r="N21" s="28" t="s">
        <v>27</v>
      </c>
      <c r="O21" s="28">
        <v>35</v>
      </c>
      <c r="P21" s="28">
        <v>120</v>
      </c>
      <c r="Q21" s="41"/>
      <c r="R21" s="41"/>
      <c r="S21" s="28" t="s">
        <v>37</v>
      </c>
    </row>
    <row r="22" s="6" customFormat="1" ht="67" customHeight="1" spans="1:19">
      <c r="A22" s="13">
        <v>23</v>
      </c>
      <c r="B22" s="29" t="s">
        <v>81</v>
      </c>
      <c r="C22" s="29" t="s">
        <v>25</v>
      </c>
      <c r="D22" s="29"/>
      <c r="E22" s="29"/>
      <c r="F22" s="29" t="s">
        <v>29</v>
      </c>
      <c r="G22" s="29" t="s">
        <v>39</v>
      </c>
      <c r="H22" s="29">
        <v>42</v>
      </c>
      <c r="I22" s="29" t="s">
        <v>82</v>
      </c>
      <c r="J22" s="29">
        <f>SUM(J23)</f>
        <v>2.23</v>
      </c>
      <c r="K22" s="29">
        <f>SUM(K23)</f>
        <v>2.23</v>
      </c>
      <c r="L22" s="29">
        <f>SUM(L23)</f>
        <v>0</v>
      </c>
      <c r="M22" s="29">
        <f>SUM(M23)</f>
        <v>0</v>
      </c>
      <c r="N22" s="29" t="s">
        <v>27</v>
      </c>
      <c r="O22" s="29">
        <v>26</v>
      </c>
      <c r="P22" s="29">
        <v>81</v>
      </c>
      <c r="Q22" s="29"/>
      <c r="R22" s="29"/>
      <c r="S22" s="45" t="s">
        <v>37</v>
      </c>
    </row>
    <row r="23" s="4" customFormat="1" ht="87" customHeight="1" spans="1:19">
      <c r="A23" s="13">
        <v>25</v>
      </c>
      <c r="B23" s="61"/>
      <c r="C23" s="61" t="s">
        <v>47</v>
      </c>
      <c r="D23" s="61" t="s">
        <v>48</v>
      </c>
      <c r="E23" s="61"/>
      <c r="F23" s="61" t="s">
        <v>29</v>
      </c>
      <c r="G23" s="61" t="s">
        <v>39</v>
      </c>
      <c r="H23" s="61">
        <v>22.3</v>
      </c>
      <c r="I23" s="61" t="s">
        <v>86</v>
      </c>
      <c r="J23" s="61">
        <f>K23+L23+M23</f>
        <v>2.23</v>
      </c>
      <c r="K23" s="61">
        <v>2.23</v>
      </c>
      <c r="L23" s="61">
        <v>0</v>
      </c>
      <c r="M23" s="61">
        <v>0</v>
      </c>
      <c r="N23" s="61" t="s">
        <v>27</v>
      </c>
      <c r="O23" s="61">
        <v>25</v>
      </c>
      <c r="P23" s="61">
        <v>76</v>
      </c>
      <c r="Q23" s="61" t="s">
        <v>45</v>
      </c>
      <c r="R23" s="61" t="s">
        <v>87</v>
      </c>
      <c r="S23" s="61" t="s">
        <v>37</v>
      </c>
    </row>
    <row r="24" s="6" customFormat="1" ht="67" customHeight="1" spans="1:19">
      <c r="A24" s="13">
        <v>28</v>
      </c>
      <c r="B24" s="29" t="s">
        <v>94</v>
      </c>
      <c r="C24" s="29" t="s">
        <v>25</v>
      </c>
      <c r="D24" s="29"/>
      <c r="E24" s="29"/>
      <c r="F24" s="29" t="s">
        <v>29</v>
      </c>
      <c r="G24" s="29" t="s">
        <v>39</v>
      </c>
      <c r="H24" s="29">
        <v>18</v>
      </c>
      <c r="I24" s="29" t="s">
        <v>95</v>
      </c>
      <c r="J24" s="29">
        <v>1.8</v>
      </c>
      <c r="K24" s="29">
        <v>1.8</v>
      </c>
      <c r="L24" s="29">
        <v>0</v>
      </c>
      <c r="M24" s="29">
        <v>0</v>
      </c>
      <c r="N24" s="29" t="s">
        <v>27</v>
      </c>
      <c r="O24" s="29">
        <v>8</v>
      </c>
      <c r="P24" s="29">
        <v>34</v>
      </c>
      <c r="Q24" s="29"/>
      <c r="R24" s="29"/>
      <c r="S24" s="45" t="s">
        <v>37</v>
      </c>
    </row>
    <row r="25" s="4" customFormat="1" ht="87" customHeight="1" spans="1:19">
      <c r="A25" s="13">
        <v>30</v>
      </c>
      <c r="B25" s="61"/>
      <c r="C25" s="61" t="s">
        <v>47</v>
      </c>
      <c r="D25" s="61" t="s">
        <v>48</v>
      </c>
      <c r="E25" s="61"/>
      <c r="F25" s="61" t="s">
        <v>29</v>
      </c>
      <c r="G25" s="61" t="s">
        <v>39</v>
      </c>
      <c r="H25" s="61">
        <v>18</v>
      </c>
      <c r="I25" s="61" t="s">
        <v>98</v>
      </c>
      <c r="J25" s="61">
        <f>K25+L25+M25</f>
        <v>1.8</v>
      </c>
      <c r="K25" s="61">
        <v>1.8</v>
      </c>
      <c r="L25" s="61">
        <v>0</v>
      </c>
      <c r="M25" s="61">
        <v>0</v>
      </c>
      <c r="N25" s="61" t="s">
        <v>27</v>
      </c>
      <c r="O25" s="61">
        <v>8</v>
      </c>
      <c r="P25" s="61">
        <v>34</v>
      </c>
      <c r="Q25" s="61" t="s">
        <v>45</v>
      </c>
      <c r="R25" s="61" t="s">
        <v>99</v>
      </c>
      <c r="S25" s="61" t="s">
        <v>37</v>
      </c>
    </row>
    <row r="26" s="6" customFormat="1" ht="67" customHeight="1" spans="1:19">
      <c r="A26" s="13">
        <v>33</v>
      </c>
      <c r="B26" s="29" t="s">
        <v>106</v>
      </c>
      <c r="C26" s="29" t="s">
        <v>25</v>
      </c>
      <c r="D26" s="29"/>
      <c r="E26" s="29"/>
      <c r="F26" s="29" t="s">
        <v>29</v>
      </c>
      <c r="G26" s="29" t="s">
        <v>39</v>
      </c>
      <c r="H26" s="29">
        <v>0</v>
      </c>
      <c r="I26" s="29" t="s">
        <v>107</v>
      </c>
      <c r="J26" s="29">
        <v>0</v>
      </c>
      <c r="K26" s="29">
        <v>0</v>
      </c>
      <c r="L26" s="29">
        <v>0</v>
      </c>
      <c r="M26" s="29">
        <v>0</v>
      </c>
      <c r="N26" s="29" t="s">
        <v>27</v>
      </c>
      <c r="O26" s="29">
        <v>0</v>
      </c>
      <c r="P26" s="29">
        <v>0</v>
      </c>
      <c r="Q26" s="29"/>
      <c r="R26" s="29"/>
      <c r="S26" s="29" t="s">
        <v>37</v>
      </c>
    </row>
    <row r="27" s="6" customFormat="1" ht="67" customHeight="1" spans="1:19">
      <c r="A27" s="13">
        <v>35</v>
      </c>
      <c r="B27" s="29" t="s">
        <v>112</v>
      </c>
      <c r="C27" s="29" t="s">
        <v>25</v>
      </c>
      <c r="D27" s="29"/>
      <c r="E27" s="29"/>
      <c r="F27" s="29" t="s">
        <v>29</v>
      </c>
      <c r="G27" s="29" t="s">
        <v>39</v>
      </c>
      <c r="H27" s="29">
        <v>0</v>
      </c>
      <c r="I27" s="29" t="s">
        <v>113</v>
      </c>
      <c r="J27" s="29">
        <v>0</v>
      </c>
      <c r="K27" s="29">
        <v>0</v>
      </c>
      <c r="L27" s="29">
        <v>0</v>
      </c>
      <c r="M27" s="29">
        <v>0</v>
      </c>
      <c r="N27" s="29" t="s">
        <v>27</v>
      </c>
      <c r="O27" s="29">
        <v>1</v>
      </c>
      <c r="P27" s="29">
        <v>5</v>
      </c>
      <c r="Q27" s="29"/>
      <c r="R27" s="29"/>
      <c r="S27" s="29" t="s">
        <v>37</v>
      </c>
    </row>
    <row r="28" s="6" customFormat="1" ht="67" customHeight="1" spans="1:19">
      <c r="A28" s="13">
        <v>38</v>
      </c>
      <c r="B28" s="29" t="s">
        <v>117</v>
      </c>
      <c r="C28" s="29" t="s">
        <v>25</v>
      </c>
      <c r="D28" s="29"/>
      <c r="E28" s="29"/>
      <c r="F28" s="29" t="s">
        <v>29</v>
      </c>
      <c r="G28" s="29" t="s">
        <v>39</v>
      </c>
      <c r="H28" s="29">
        <v>7</v>
      </c>
      <c r="I28" s="29" t="s">
        <v>118</v>
      </c>
      <c r="J28" s="29">
        <v>0.7</v>
      </c>
      <c r="K28" s="29">
        <v>0.7</v>
      </c>
      <c r="L28" s="29">
        <v>0</v>
      </c>
      <c r="M28" s="29">
        <v>0</v>
      </c>
      <c r="N28" s="29" t="s">
        <v>27</v>
      </c>
      <c r="O28" s="29">
        <v>0</v>
      </c>
      <c r="P28" s="29">
        <v>0</v>
      </c>
      <c r="Q28" s="29"/>
      <c r="R28" s="29"/>
      <c r="S28" s="29" t="s">
        <v>37</v>
      </c>
    </row>
    <row r="29" s="4" customFormat="1" ht="87" customHeight="1" spans="1:19">
      <c r="A29" s="13">
        <v>40</v>
      </c>
      <c r="B29" s="61"/>
      <c r="C29" s="61" t="s">
        <v>47</v>
      </c>
      <c r="D29" s="61" t="s">
        <v>48</v>
      </c>
      <c r="E29" s="61"/>
      <c r="F29" s="61" t="s">
        <v>29</v>
      </c>
      <c r="G29" s="61" t="s">
        <v>39</v>
      </c>
      <c r="H29" s="61">
        <v>7</v>
      </c>
      <c r="I29" s="61" t="s">
        <v>122</v>
      </c>
      <c r="J29" s="61">
        <f>K29+L29+M29</f>
        <v>0.7</v>
      </c>
      <c r="K29" s="61">
        <v>0.7</v>
      </c>
      <c r="L29" s="61">
        <v>0</v>
      </c>
      <c r="M29" s="61">
        <v>0</v>
      </c>
      <c r="N29" s="61" t="s">
        <v>27</v>
      </c>
      <c r="O29" s="61">
        <v>2</v>
      </c>
      <c r="P29" s="61">
        <v>8</v>
      </c>
      <c r="Q29" s="61" t="s">
        <v>45</v>
      </c>
      <c r="R29" s="61" t="s">
        <v>123</v>
      </c>
      <c r="S29" s="61" t="s">
        <v>37</v>
      </c>
    </row>
    <row r="30" s="6" customFormat="1" ht="67" customHeight="1" spans="1:19">
      <c r="A30" s="13">
        <v>42</v>
      </c>
      <c r="B30" s="29" t="s">
        <v>127</v>
      </c>
      <c r="C30" s="29" t="s">
        <v>25</v>
      </c>
      <c r="D30" s="29"/>
      <c r="E30" s="29"/>
      <c r="F30" s="29" t="s">
        <v>29</v>
      </c>
      <c r="G30" s="29" t="s">
        <v>39</v>
      </c>
      <c r="H30" s="29">
        <v>0</v>
      </c>
      <c r="I30" s="29" t="s">
        <v>128</v>
      </c>
      <c r="J30" s="29">
        <v>0</v>
      </c>
      <c r="K30" s="29">
        <v>0</v>
      </c>
      <c r="L30" s="29">
        <v>0</v>
      </c>
      <c r="M30" s="29">
        <v>0</v>
      </c>
      <c r="N30" s="29" t="s">
        <v>27</v>
      </c>
      <c r="O30" s="29">
        <v>0</v>
      </c>
      <c r="P30" s="29">
        <v>0</v>
      </c>
      <c r="Q30" s="29"/>
      <c r="R30" s="29"/>
      <c r="S30" s="29" t="s">
        <v>37</v>
      </c>
    </row>
    <row r="31" s="6" customFormat="1" ht="67" customHeight="1" spans="1:19">
      <c r="A31" s="13">
        <v>43</v>
      </c>
      <c r="B31" s="29" t="s">
        <v>129</v>
      </c>
      <c r="C31" s="29" t="s">
        <v>25</v>
      </c>
      <c r="D31" s="29"/>
      <c r="E31" s="29"/>
      <c r="F31" s="29" t="s">
        <v>29</v>
      </c>
      <c r="G31" s="29" t="s">
        <v>39</v>
      </c>
      <c r="H31" s="29">
        <v>0</v>
      </c>
      <c r="I31" s="29" t="s">
        <v>130</v>
      </c>
      <c r="J31" s="29">
        <v>0</v>
      </c>
      <c r="K31" s="29">
        <v>0</v>
      </c>
      <c r="L31" s="29">
        <v>0</v>
      </c>
      <c r="M31" s="29">
        <v>0</v>
      </c>
      <c r="N31" s="29" t="s">
        <v>27</v>
      </c>
      <c r="O31" s="29">
        <v>0</v>
      </c>
      <c r="P31" s="29">
        <v>0</v>
      </c>
      <c r="Q31" s="29"/>
      <c r="R31" s="29"/>
      <c r="S31" s="29" t="s">
        <v>37</v>
      </c>
    </row>
    <row r="32" s="6" customFormat="1" ht="67" customHeight="1" spans="1:19">
      <c r="A32" s="13">
        <v>44</v>
      </c>
      <c r="B32" s="29" t="s">
        <v>131</v>
      </c>
      <c r="C32" s="29" t="s">
        <v>25</v>
      </c>
      <c r="D32" s="29"/>
      <c r="E32" s="29"/>
      <c r="F32" s="29" t="s">
        <v>29</v>
      </c>
      <c r="G32" s="29" t="s">
        <v>39</v>
      </c>
      <c r="H32" s="29">
        <v>0</v>
      </c>
      <c r="I32" s="29" t="s">
        <v>132</v>
      </c>
      <c r="J32" s="29">
        <v>0</v>
      </c>
      <c r="K32" s="29">
        <v>0</v>
      </c>
      <c r="L32" s="29">
        <v>0</v>
      </c>
      <c r="M32" s="29">
        <v>0</v>
      </c>
      <c r="N32" s="29" t="s">
        <v>27</v>
      </c>
      <c r="O32" s="29">
        <v>0</v>
      </c>
      <c r="P32" s="29">
        <v>0</v>
      </c>
      <c r="Q32" s="29"/>
      <c r="R32" s="29"/>
      <c r="S32" s="29" t="s">
        <v>37</v>
      </c>
    </row>
    <row r="33" s="6" customFormat="1" ht="67" customHeight="1" spans="1:19">
      <c r="A33" s="13">
        <v>45</v>
      </c>
      <c r="B33" s="29" t="s">
        <v>133</v>
      </c>
      <c r="C33" s="29" t="s">
        <v>25</v>
      </c>
      <c r="D33" s="29"/>
      <c r="E33" s="29"/>
      <c r="F33" s="29" t="s">
        <v>29</v>
      </c>
      <c r="G33" s="29" t="s">
        <v>39</v>
      </c>
      <c r="H33" s="29">
        <v>0</v>
      </c>
      <c r="I33" s="29" t="s">
        <v>134</v>
      </c>
      <c r="J33" s="29">
        <v>0</v>
      </c>
      <c r="K33" s="29">
        <v>0</v>
      </c>
      <c r="L33" s="29">
        <v>0</v>
      </c>
      <c r="M33" s="29">
        <v>0</v>
      </c>
      <c r="N33" s="29" t="s">
        <v>27</v>
      </c>
      <c r="O33" s="29">
        <v>0</v>
      </c>
      <c r="P33" s="29">
        <v>0</v>
      </c>
      <c r="Q33" s="29"/>
      <c r="R33" s="29"/>
      <c r="S33" s="29" t="s">
        <v>37</v>
      </c>
    </row>
    <row r="34" s="6" customFormat="1" ht="67" customHeight="1" spans="1:19">
      <c r="A34" s="13">
        <v>46</v>
      </c>
      <c r="B34" s="28" t="s">
        <v>135</v>
      </c>
      <c r="C34" s="28"/>
      <c r="D34" s="28"/>
      <c r="E34" s="28"/>
      <c r="F34" s="28" t="s">
        <v>136</v>
      </c>
      <c r="G34" s="28" t="s">
        <v>39</v>
      </c>
      <c r="H34" s="28">
        <v>0</v>
      </c>
      <c r="I34" s="28"/>
      <c r="J34" s="28">
        <v>0</v>
      </c>
      <c r="K34" s="28">
        <v>0</v>
      </c>
      <c r="L34" s="28">
        <v>0</v>
      </c>
      <c r="M34" s="28">
        <v>0</v>
      </c>
      <c r="N34" s="28" t="s">
        <v>27</v>
      </c>
      <c r="O34" s="28">
        <v>0</v>
      </c>
      <c r="P34" s="28">
        <v>0</v>
      </c>
      <c r="Q34" s="41"/>
      <c r="R34" s="41"/>
      <c r="S34" s="41" t="s">
        <v>37</v>
      </c>
    </row>
    <row r="35" s="6" customFormat="1" ht="67" customHeight="1" spans="1:19">
      <c r="A35" s="13">
        <v>47</v>
      </c>
      <c r="B35" s="28" t="s">
        <v>137</v>
      </c>
      <c r="C35" s="28"/>
      <c r="D35" s="28"/>
      <c r="E35" s="28"/>
      <c r="F35" s="28" t="s">
        <v>136</v>
      </c>
      <c r="G35" s="28" t="s">
        <v>39</v>
      </c>
      <c r="H35" s="28">
        <v>0</v>
      </c>
      <c r="I35" s="28"/>
      <c r="J35" s="28">
        <v>0</v>
      </c>
      <c r="K35" s="28">
        <v>0</v>
      </c>
      <c r="L35" s="28">
        <v>0</v>
      </c>
      <c r="M35" s="28">
        <v>0</v>
      </c>
      <c r="N35" s="28" t="s">
        <v>27</v>
      </c>
      <c r="O35" s="28">
        <v>0</v>
      </c>
      <c r="P35" s="28">
        <v>0</v>
      </c>
      <c r="Q35" s="41"/>
      <c r="R35" s="41"/>
      <c r="S35" s="41" t="s">
        <v>37</v>
      </c>
    </row>
    <row r="36" s="6" customFormat="1" ht="67" customHeight="1" spans="1:19">
      <c r="A36" s="13">
        <v>48</v>
      </c>
      <c r="B36" s="23" t="s">
        <v>138</v>
      </c>
      <c r="C36" s="23"/>
      <c r="D36" s="23"/>
      <c r="E36" s="23"/>
      <c r="F36" s="24" t="s">
        <v>29</v>
      </c>
      <c r="G36" s="25" t="s">
        <v>25</v>
      </c>
      <c r="H36" s="24" t="s">
        <v>25</v>
      </c>
      <c r="I36" s="24" t="s">
        <v>139</v>
      </c>
      <c r="J36" s="24">
        <f>SUM(J37,J44,J47,J49,J55,J57)</f>
        <v>21.1225</v>
      </c>
      <c r="K36" s="24">
        <f>SUM(K37,K44,K47,K49,K55,K57)</f>
        <v>12.3275</v>
      </c>
      <c r="L36" s="24">
        <f>SUM(L37,L44,L47,L49,L55,L57)</f>
        <v>8.795</v>
      </c>
      <c r="M36" s="24">
        <f>SUM(M37,M44,M47,M49,M55,M57)</f>
        <v>0</v>
      </c>
      <c r="N36" s="24" t="s">
        <v>27</v>
      </c>
      <c r="O36" s="24">
        <v>76</v>
      </c>
      <c r="P36" s="24">
        <v>292</v>
      </c>
      <c r="Q36" s="25"/>
      <c r="R36" s="25"/>
      <c r="S36" s="25" t="s">
        <v>37</v>
      </c>
    </row>
    <row r="37" s="6" customFormat="1" ht="67" customHeight="1" spans="1:19">
      <c r="A37" s="13">
        <v>49</v>
      </c>
      <c r="B37" s="28" t="s">
        <v>140</v>
      </c>
      <c r="C37" s="28" t="s">
        <v>25</v>
      </c>
      <c r="D37" s="28"/>
      <c r="E37" s="28"/>
      <c r="F37" s="28" t="s">
        <v>29</v>
      </c>
      <c r="G37" s="28" t="s">
        <v>141</v>
      </c>
      <c r="H37" s="28">
        <v>353</v>
      </c>
      <c r="I37" s="28" t="s">
        <v>142</v>
      </c>
      <c r="J37" s="28">
        <f>SUM(J38,J40,J42)</f>
        <v>6.59</v>
      </c>
      <c r="K37" s="28">
        <f>SUM(K38,K40,K42)</f>
        <v>5.22</v>
      </c>
      <c r="L37" s="28">
        <f>SUM(L38,L40,L42)</f>
        <v>1.37</v>
      </c>
      <c r="M37" s="28">
        <f>SUM(M38,M40,M42)</f>
        <v>0</v>
      </c>
      <c r="N37" s="41" t="s">
        <v>27</v>
      </c>
      <c r="O37" s="28">
        <v>41</v>
      </c>
      <c r="P37" s="28">
        <v>160</v>
      </c>
      <c r="Q37" s="41"/>
      <c r="R37" s="41"/>
      <c r="S37" s="41" t="s">
        <v>37</v>
      </c>
    </row>
    <row r="38" s="6" customFormat="1" ht="67" customHeight="1" spans="1:19">
      <c r="A38" s="13">
        <v>50</v>
      </c>
      <c r="B38" s="29" t="s">
        <v>143</v>
      </c>
      <c r="C38" s="29" t="s">
        <v>25</v>
      </c>
      <c r="D38" s="29"/>
      <c r="E38" s="29"/>
      <c r="F38" s="29" t="s">
        <v>29</v>
      </c>
      <c r="G38" s="29" t="s">
        <v>141</v>
      </c>
      <c r="H38" s="29">
        <v>3</v>
      </c>
      <c r="I38" s="29" t="s">
        <v>144</v>
      </c>
      <c r="J38" s="29">
        <f>SUM(J39)</f>
        <v>0.15</v>
      </c>
      <c r="K38" s="29">
        <f>SUM(K39)</f>
        <v>0</v>
      </c>
      <c r="L38" s="29">
        <f>SUM(L39)</f>
        <v>0.15</v>
      </c>
      <c r="M38" s="29">
        <f>SUM(M39)</f>
        <v>0</v>
      </c>
      <c r="N38" s="29" t="s">
        <v>27</v>
      </c>
      <c r="O38" s="29">
        <v>2</v>
      </c>
      <c r="P38" s="29">
        <v>8</v>
      </c>
      <c r="Q38" s="29"/>
      <c r="R38" s="29"/>
      <c r="S38" s="29" t="s">
        <v>37</v>
      </c>
    </row>
    <row r="39" s="4" customFormat="1" ht="87" customHeight="1" spans="1:19">
      <c r="A39" s="13">
        <v>52</v>
      </c>
      <c r="B39" s="61"/>
      <c r="C39" s="61" t="s">
        <v>47</v>
      </c>
      <c r="D39" s="61" t="s">
        <v>48</v>
      </c>
      <c r="E39" s="61"/>
      <c r="F39" s="61" t="s">
        <v>29</v>
      </c>
      <c r="G39" s="61" t="s">
        <v>141</v>
      </c>
      <c r="H39" s="61">
        <v>3</v>
      </c>
      <c r="I39" s="61" t="s">
        <v>148</v>
      </c>
      <c r="J39" s="61">
        <f>K39+L39+M39</f>
        <v>0.15</v>
      </c>
      <c r="K39" s="61">
        <v>0</v>
      </c>
      <c r="L39" s="61">
        <v>0.15</v>
      </c>
      <c r="M39" s="61">
        <v>0</v>
      </c>
      <c r="N39" s="61" t="s">
        <v>27</v>
      </c>
      <c r="O39" s="61">
        <v>2</v>
      </c>
      <c r="P39" s="61">
        <v>8</v>
      </c>
      <c r="Q39" s="61" t="s">
        <v>45</v>
      </c>
      <c r="R39" s="61" t="s">
        <v>149</v>
      </c>
      <c r="S39" s="61" t="s">
        <v>37</v>
      </c>
    </row>
    <row r="40" s="6" customFormat="1" ht="67" customHeight="1" spans="1:19">
      <c r="A40" s="13">
        <v>55</v>
      </c>
      <c r="B40" s="29" t="s">
        <v>156</v>
      </c>
      <c r="C40" s="29" t="s">
        <v>25</v>
      </c>
      <c r="D40" s="29"/>
      <c r="E40" s="29"/>
      <c r="F40" s="29" t="s">
        <v>29</v>
      </c>
      <c r="G40" s="29" t="s">
        <v>141</v>
      </c>
      <c r="H40" s="29">
        <v>320</v>
      </c>
      <c r="I40" s="29" t="s">
        <v>157</v>
      </c>
      <c r="J40" s="29">
        <f>SUM(J41)</f>
        <v>6.4</v>
      </c>
      <c r="K40" s="29">
        <f>SUM(K41)</f>
        <v>5.18</v>
      </c>
      <c r="L40" s="29">
        <f>SUM(L41)</f>
        <v>1.22</v>
      </c>
      <c r="M40" s="29">
        <f>SUM(M41)</f>
        <v>0</v>
      </c>
      <c r="N40" s="29" t="s">
        <v>27</v>
      </c>
      <c r="O40" s="29">
        <v>38</v>
      </c>
      <c r="P40" s="29">
        <v>148</v>
      </c>
      <c r="Q40" s="29"/>
      <c r="R40" s="29"/>
      <c r="S40" s="29" t="s">
        <v>37</v>
      </c>
    </row>
    <row r="41" s="4" customFormat="1" ht="87" customHeight="1" spans="1:19">
      <c r="A41" s="13">
        <v>57</v>
      </c>
      <c r="B41" s="61"/>
      <c r="C41" s="61" t="s">
        <v>47</v>
      </c>
      <c r="D41" s="61" t="s">
        <v>48</v>
      </c>
      <c r="E41" s="61"/>
      <c r="F41" s="61" t="s">
        <v>29</v>
      </c>
      <c r="G41" s="61" t="s">
        <v>141</v>
      </c>
      <c r="H41" s="61">
        <v>320</v>
      </c>
      <c r="I41" s="61" t="s">
        <v>819</v>
      </c>
      <c r="J41" s="61">
        <f>K41+L41+M41</f>
        <v>6.4</v>
      </c>
      <c r="K41" s="61">
        <v>5.18</v>
      </c>
      <c r="L41" s="61">
        <v>1.22</v>
      </c>
      <c r="M41" s="61">
        <v>0</v>
      </c>
      <c r="N41" s="61" t="s">
        <v>27</v>
      </c>
      <c r="O41" s="61">
        <v>38</v>
      </c>
      <c r="P41" s="61">
        <v>148</v>
      </c>
      <c r="Q41" s="61" t="s">
        <v>45</v>
      </c>
      <c r="R41" s="61" t="s">
        <v>162</v>
      </c>
      <c r="S41" s="61" t="s">
        <v>37</v>
      </c>
    </row>
    <row r="42" s="6" customFormat="1" ht="67" customHeight="1" spans="1:19">
      <c r="A42" s="13">
        <v>60</v>
      </c>
      <c r="B42" s="29" t="s">
        <v>169</v>
      </c>
      <c r="C42" s="29" t="s">
        <v>25</v>
      </c>
      <c r="D42" s="29"/>
      <c r="E42" s="29"/>
      <c r="F42" s="29" t="s">
        <v>29</v>
      </c>
      <c r="G42" s="29" t="s">
        <v>141</v>
      </c>
      <c r="H42" s="29">
        <v>11</v>
      </c>
      <c r="I42" s="29" t="s">
        <v>170</v>
      </c>
      <c r="J42" s="29">
        <f>SUM(J43)</f>
        <v>0.04</v>
      </c>
      <c r="K42" s="29">
        <f>SUM(K43)</f>
        <v>0.04</v>
      </c>
      <c r="L42" s="29">
        <f>SUM(L43)</f>
        <v>0</v>
      </c>
      <c r="M42" s="29">
        <f>SUM(M43)</f>
        <v>0</v>
      </c>
      <c r="N42" s="29" t="s">
        <v>27</v>
      </c>
      <c r="O42" s="29">
        <v>1</v>
      </c>
      <c r="P42" s="29">
        <v>4</v>
      </c>
      <c r="Q42" s="29"/>
      <c r="R42" s="29"/>
      <c r="S42" s="29" t="s">
        <v>37</v>
      </c>
    </row>
    <row r="43" s="4" customFormat="1" ht="87" customHeight="1" spans="1:19">
      <c r="A43" s="13">
        <v>61</v>
      </c>
      <c r="B43" s="61"/>
      <c r="C43" s="61" t="s">
        <v>47</v>
      </c>
      <c r="D43" s="61" t="s">
        <v>48</v>
      </c>
      <c r="E43" s="61"/>
      <c r="F43" s="61" t="s">
        <v>29</v>
      </c>
      <c r="G43" s="61" t="s">
        <v>141</v>
      </c>
      <c r="H43" s="61">
        <v>2</v>
      </c>
      <c r="I43" s="61" t="s">
        <v>172</v>
      </c>
      <c r="J43" s="61">
        <v>0.04</v>
      </c>
      <c r="K43" s="61">
        <v>0.04</v>
      </c>
      <c r="L43" s="61">
        <v>0</v>
      </c>
      <c r="M43" s="61">
        <v>0</v>
      </c>
      <c r="N43" s="61" t="s">
        <v>27</v>
      </c>
      <c r="O43" s="61">
        <v>1</v>
      </c>
      <c r="P43" s="61">
        <v>4</v>
      </c>
      <c r="Q43" s="61" t="s">
        <v>173</v>
      </c>
      <c r="R43" s="61" t="s">
        <v>174</v>
      </c>
      <c r="S43" s="61" t="s">
        <v>37</v>
      </c>
    </row>
    <row r="44" s="6" customFormat="1" ht="67" customHeight="1" spans="1:19">
      <c r="A44" s="13">
        <v>63</v>
      </c>
      <c r="B44" s="28" t="s">
        <v>177</v>
      </c>
      <c r="C44" s="28" t="s">
        <v>25</v>
      </c>
      <c r="D44" s="28"/>
      <c r="E44" s="28"/>
      <c r="F44" s="28" t="s">
        <v>29</v>
      </c>
      <c r="G44" s="28" t="s">
        <v>141</v>
      </c>
      <c r="H44" s="28">
        <v>39</v>
      </c>
      <c r="I44" s="28" t="s">
        <v>178</v>
      </c>
      <c r="J44" s="28">
        <f>SUM(J45)</f>
        <v>12.5</v>
      </c>
      <c r="K44" s="28">
        <f>SUM(K45)</f>
        <v>6</v>
      </c>
      <c r="L44" s="28">
        <f>SUM(L45)</f>
        <v>6.5</v>
      </c>
      <c r="M44" s="28">
        <f>SUM(M45)</f>
        <v>0</v>
      </c>
      <c r="N44" s="41" t="s">
        <v>27</v>
      </c>
      <c r="O44" s="28">
        <v>19</v>
      </c>
      <c r="P44" s="28">
        <v>71</v>
      </c>
      <c r="Q44" s="41"/>
      <c r="R44" s="41"/>
      <c r="S44" s="41" t="s">
        <v>37</v>
      </c>
    </row>
    <row r="45" s="6" customFormat="1" ht="67" customHeight="1" spans="1:19">
      <c r="A45" s="13">
        <v>64</v>
      </c>
      <c r="B45" s="29" t="s">
        <v>179</v>
      </c>
      <c r="C45" s="29" t="s">
        <v>25</v>
      </c>
      <c r="D45" s="29"/>
      <c r="E45" s="29"/>
      <c r="F45" s="29" t="s">
        <v>29</v>
      </c>
      <c r="G45" s="29" t="s">
        <v>141</v>
      </c>
      <c r="H45" s="29">
        <v>39</v>
      </c>
      <c r="I45" s="29" t="s">
        <v>180</v>
      </c>
      <c r="J45" s="29">
        <f>SUM(J46)</f>
        <v>12.5</v>
      </c>
      <c r="K45" s="29">
        <f>SUM(K46)</f>
        <v>6</v>
      </c>
      <c r="L45" s="29">
        <f>SUM(L46)</f>
        <v>6.5</v>
      </c>
      <c r="M45" s="29">
        <f>SUM(M46)</f>
        <v>0</v>
      </c>
      <c r="N45" s="29" t="s">
        <v>27</v>
      </c>
      <c r="O45" s="29">
        <v>19</v>
      </c>
      <c r="P45" s="29">
        <v>71</v>
      </c>
      <c r="Q45" s="29"/>
      <c r="R45" s="29"/>
      <c r="S45" s="29" t="s">
        <v>37</v>
      </c>
    </row>
    <row r="46" s="4" customFormat="1" ht="114" customHeight="1" spans="1:19">
      <c r="A46" s="13">
        <v>66</v>
      </c>
      <c r="B46" s="61"/>
      <c r="C46" s="61" t="s">
        <v>47</v>
      </c>
      <c r="D46" s="61" t="s">
        <v>48</v>
      </c>
      <c r="E46" s="61"/>
      <c r="F46" s="61" t="s">
        <v>29</v>
      </c>
      <c r="G46" s="61" t="s">
        <v>141</v>
      </c>
      <c r="H46" s="61">
        <v>125</v>
      </c>
      <c r="I46" s="61" t="s">
        <v>820</v>
      </c>
      <c r="J46" s="61">
        <f>K46+L46+M46</f>
        <v>12.5</v>
      </c>
      <c r="K46" s="61">
        <v>6</v>
      </c>
      <c r="L46" s="61">
        <v>6.5</v>
      </c>
      <c r="M46" s="61">
        <v>0</v>
      </c>
      <c r="N46" s="61" t="s">
        <v>27</v>
      </c>
      <c r="O46" s="61">
        <v>19</v>
      </c>
      <c r="P46" s="61">
        <v>71</v>
      </c>
      <c r="Q46" s="61" t="s">
        <v>50</v>
      </c>
      <c r="R46" s="61" t="s">
        <v>185</v>
      </c>
      <c r="S46" s="61" t="s">
        <v>37</v>
      </c>
    </row>
    <row r="47" s="6" customFormat="1" ht="67" customHeight="1" spans="1:19">
      <c r="A47" s="13">
        <v>69</v>
      </c>
      <c r="B47" s="28" t="s">
        <v>192</v>
      </c>
      <c r="C47" s="28"/>
      <c r="D47" s="28"/>
      <c r="E47" s="28"/>
      <c r="F47" s="28" t="s">
        <v>29</v>
      </c>
      <c r="G47" s="28" t="s">
        <v>141</v>
      </c>
      <c r="H47" s="28">
        <v>0</v>
      </c>
      <c r="I47" s="28" t="s">
        <v>193</v>
      </c>
      <c r="J47" s="28">
        <v>0</v>
      </c>
      <c r="K47" s="28">
        <v>0</v>
      </c>
      <c r="L47" s="28">
        <v>0</v>
      </c>
      <c r="M47" s="28">
        <v>0</v>
      </c>
      <c r="N47" s="41" t="s">
        <v>27</v>
      </c>
      <c r="O47" s="28">
        <v>0</v>
      </c>
      <c r="P47" s="28">
        <v>0</v>
      </c>
      <c r="Q47" s="41"/>
      <c r="R47" s="41"/>
      <c r="S47" s="41" t="s">
        <v>37</v>
      </c>
    </row>
    <row r="48" s="4" customFormat="1" ht="67" customHeight="1" spans="1:19">
      <c r="A48" s="13">
        <v>70</v>
      </c>
      <c r="B48" s="29" t="s">
        <v>194</v>
      </c>
      <c r="C48" s="29" t="s">
        <v>25</v>
      </c>
      <c r="D48" s="29"/>
      <c r="E48" s="29"/>
      <c r="F48" s="29" t="s">
        <v>29</v>
      </c>
      <c r="G48" s="29" t="s">
        <v>141</v>
      </c>
      <c r="H48" s="29">
        <v>0</v>
      </c>
      <c r="I48" s="29"/>
      <c r="J48" s="29">
        <v>0</v>
      </c>
      <c r="K48" s="29">
        <v>0</v>
      </c>
      <c r="L48" s="29">
        <v>0</v>
      </c>
      <c r="M48" s="29">
        <v>0</v>
      </c>
      <c r="N48" s="29" t="s">
        <v>27</v>
      </c>
      <c r="O48" s="29">
        <v>0</v>
      </c>
      <c r="P48" s="29">
        <v>0</v>
      </c>
      <c r="Q48" s="29"/>
      <c r="R48" s="29"/>
      <c r="S48" s="29" t="s">
        <v>37</v>
      </c>
    </row>
    <row r="49" s="4" customFormat="1" ht="67" customHeight="1" spans="1:19">
      <c r="A49" s="13">
        <v>71</v>
      </c>
      <c r="B49" s="28" t="s">
        <v>195</v>
      </c>
      <c r="C49" s="28" t="s">
        <v>25</v>
      </c>
      <c r="D49" s="28"/>
      <c r="E49" s="28"/>
      <c r="F49" s="28" t="s">
        <v>29</v>
      </c>
      <c r="G49" s="28" t="s">
        <v>196</v>
      </c>
      <c r="H49" s="28">
        <v>1690</v>
      </c>
      <c r="I49" s="28" t="s">
        <v>197</v>
      </c>
      <c r="J49" s="28">
        <f>SUM(J50,J52,J53)</f>
        <v>1.5325</v>
      </c>
      <c r="K49" s="28">
        <f>SUM(K50,K52,K53)</f>
        <v>0.6075</v>
      </c>
      <c r="L49" s="28">
        <f>SUM(L50,L52,L53)</f>
        <v>0.925</v>
      </c>
      <c r="M49" s="28">
        <f>SUM(M50,M52,M53)</f>
        <v>0</v>
      </c>
      <c r="N49" s="41" t="s">
        <v>27</v>
      </c>
      <c r="O49" s="28">
        <v>13</v>
      </c>
      <c r="P49" s="28">
        <v>49</v>
      </c>
      <c r="Q49" s="41"/>
      <c r="R49" s="41"/>
      <c r="S49" s="41" t="s">
        <v>37</v>
      </c>
    </row>
    <row r="50" s="4" customFormat="1" ht="67" customHeight="1" spans="1:19">
      <c r="A50" s="13">
        <v>72</v>
      </c>
      <c r="B50" s="29" t="s">
        <v>198</v>
      </c>
      <c r="C50" s="29" t="s">
        <v>25</v>
      </c>
      <c r="D50" s="29"/>
      <c r="E50" s="29"/>
      <c r="F50" s="29" t="s">
        <v>29</v>
      </c>
      <c r="G50" s="29" t="s">
        <v>196</v>
      </c>
      <c r="H50" s="29">
        <v>1000</v>
      </c>
      <c r="I50" s="29" t="s">
        <v>199</v>
      </c>
      <c r="J50" s="29">
        <f>SUM(J51)</f>
        <v>0.8025</v>
      </c>
      <c r="K50" s="29">
        <f>SUM(K51)</f>
        <v>0.0875</v>
      </c>
      <c r="L50" s="29">
        <f>SUM(L51)</f>
        <v>0.715</v>
      </c>
      <c r="M50" s="29">
        <f>SUM(M51)</f>
        <v>0</v>
      </c>
      <c r="N50" s="29" t="s">
        <v>27</v>
      </c>
      <c r="O50" s="29">
        <v>7</v>
      </c>
      <c r="P50" s="29">
        <v>28</v>
      </c>
      <c r="Q50" s="29"/>
      <c r="R50" s="29"/>
      <c r="S50" s="29" t="s">
        <v>37</v>
      </c>
    </row>
    <row r="51" s="4" customFormat="1" ht="87" customHeight="1" spans="1:19">
      <c r="A51" s="13">
        <v>74</v>
      </c>
      <c r="B51" s="61"/>
      <c r="C51" s="61" t="s">
        <v>47</v>
      </c>
      <c r="D51" s="61" t="s">
        <v>48</v>
      </c>
      <c r="E51" s="61"/>
      <c r="F51" s="61" t="s">
        <v>29</v>
      </c>
      <c r="G51" s="61" t="s">
        <v>196</v>
      </c>
      <c r="H51" s="61">
        <v>1590</v>
      </c>
      <c r="I51" s="61" t="s">
        <v>203</v>
      </c>
      <c r="J51" s="61">
        <f>K51+L51+M51</f>
        <v>0.8025</v>
      </c>
      <c r="K51" s="61">
        <v>0.0875</v>
      </c>
      <c r="L51" s="61">
        <v>0.715</v>
      </c>
      <c r="M51" s="61">
        <v>0</v>
      </c>
      <c r="N51" s="61" t="s">
        <v>27</v>
      </c>
      <c r="O51" s="61">
        <v>7</v>
      </c>
      <c r="P51" s="61">
        <v>28</v>
      </c>
      <c r="Q51" s="61" t="s">
        <v>50</v>
      </c>
      <c r="R51" s="61" t="s">
        <v>204</v>
      </c>
      <c r="S51" s="61" t="s">
        <v>37</v>
      </c>
    </row>
    <row r="52" s="4" customFormat="1" ht="58" customHeight="1" spans="1:19">
      <c r="A52" s="13">
        <v>77</v>
      </c>
      <c r="B52" s="29" t="s">
        <v>211</v>
      </c>
      <c r="C52" s="29" t="s">
        <v>25</v>
      </c>
      <c r="D52" s="29"/>
      <c r="E52" s="29"/>
      <c r="F52" s="29" t="s">
        <v>29</v>
      </c>
      <c r="G52" s="29" t="s">
        <v>196</v>
      </c>
      <c r="H52" s="29">
        <v>0</v>
      </c>
      <c r="I52" s="29" t="s">
        <v>212</v>
      </c>
      <c r="J52" s="29">
        <v>0</v>
      </c>
      <c r="K52" s="29">
        <v>0</v>
      </c>
      <c r="L52" s="29">
        <v>0</v>
      </c>
      <c r="M52" s="29">
        <v>0</v>
      </c>
      <c r="N52" s="29" t="s">
        <v>27</v>
      </c>
      <c r="O52" s="29">
        <v>0</v>
      </c>
      <c r="P52" s="29">
        <v>0</v>
      </c>
      <c r="Q52" s="29"/>
      <c r="R52" s="29"/>
      <c r="S52" s="29" t="s">
        <v>37</v>
      </c>
    </row>
    <row r="53" s="4" customFormat="1" ht="56" customHeight="1" spans="1:19">
      <c r="A53" s="13">
        <v>80</v>
      </c>
      <c r="B53" s="29" t="s">
        <v>219</v>
      </c>
      <c r="C53" s="29" t="s">
        <v>25</v>
      </c>
      <c r="D53" s="29"/>
      <c r="E53" s="29"/>
      <c r="F53" s="29" t="s">
        <v>29</v>
      </c>
      <c r="G53" s="29" t="s">
        <v>196</v>
      </c>
      <c r="H53" s="29">
        <v>690</v>
      </c>
      <c r="I53" s="29" t="s">
        <v>220</v>
      </c>
      <c r="J53" s="29">
        <f>SUM(J54)</f>
        <v>0.73</v>
      </c>
      <c r="K53" s="29">
        <f>SUM(K54)</f>
        <v>0.52</v>
      </c>
      <c r="L53" s="29">
        <f>SUM(L54)</f>
        <v>0.21</v>
      </c>
      <c r="M53" s="29">
        <f>SUM(M54)</f>
        <v>0</v>
      </c>
      <c r="N53" s="29" t="s">
        <v>27</v>
      </c>
      <c r="O53" s="29">
        <v>6</v>
      </c>
      <c r="P53" s="29">
        <v>21</v>
      </c>
      <c r="Q53" s="29"/>
      <c r="R53" s="29"/>
      <c r="S53" s="29" t="s">
        <v>37</v>
      </c>
    </row>
    <row r="54" s="4" customFormat="1" ht="87" customHeight="1" spans="1:19">
      <c r="A54" s="13">
        <v>81</v>
      </c>
      <c r="B54" s="61"/>
      <c r="C54" s="61" t="s">
        <v>47</v>
      </c>
      <c r="D54" s="61" t="s">
        <v>48</v>
      </c>
      <c r="E54" s="61"/>
      <c r="F54" s="61" t="s">
        <v>29</v>
      </c>
      <c r="G54" s="61" t="s">
        <v>196</v>
      </c>
      <c r="H54" s="61">
        <v>730</v>
      </c>
      <c r="I54" s="61" t="s">
        <v>222</v>
      </c>
      <c r="J54" s="61">
        <f>K54+L54+M54</f>
        <v>0.73</v>
      </c>
      <c r="K54" s="61">
        <v>0.52</v>
      </c>
      <c r="L54" s="61">
        <v>0.21</v>
      </c>
      <c r="M54" s="61">
        <v>0</v>
      </c>
      <c r="N54" s="61" t="s">
        <v>27</v>
      </c>
      <c r="O54" s="61">
        <v>6</v>
      </c>
      <c r="P54" s="61">
        <v>21</v>
      </c>
      <c r="Q54" s="61" t="s">
        <v>50</v>
      </c>
      <c r="R54" s="61" t="s">
        <v>223</v>
      </c>
      <c r="S54" s="61" t="s">
        <v>37</v>
      </c>
    </row>
    <row r="55" s="4" customFormat="1" ht="49.9" customHeight="1" spans="1:19">
      <c r="A55" s="13">
        <v>84</v>
      </c>
      <c r="B55" s="28" t="s">
        <v>230</v>
      </c>
      <c r="C55" s="28" t="s">
        <v>25</v>
      </c>
      <c r="D55" s="28"/>
      <c r="E55" s="28"/>
      <c r="F55" s="28" t="s">
        <v>29</v>
      </c>
      <c r="G55" s="28" t="s">
        <v>39</v>
      </c>
      <c r="H55" s="28">
        <v>8</v>
      </c>
      <c r="I55" s="28" t="s">
        <v>231</v>
      </c>
      <c r="J55" s="28">
        <f>SUM(J56)</f>
        <v>0</v>
      </c>
      <c r="K55" s="28">
        <f>SUM(K56)</f>
        <v>0</v>
      </c>
      <c r="L55" s="28">
        <f>SUM(L56)</f>
        <v>0</v>
      </c>
      <c r="M55" s="28">
        <v>0</v>
      </c>
      <c r="N55" s="41" t="s">
        <v>27</v>
      </c>
      <c r="O55" s="28">
        <v>1</v>
      </c>
      <c r="P55" s="28">
        <v>3</v>
      </c>
      <c r="Q55" s="41"/>
      <c r="R55" s="41"/>
      <c r="S55" s="41" t="s">
        <v>37</v>
      </c>
    </row>
    <row r="56" s="6" customFormat="1" ht="56" customHeight="1" spans="1:19">
      <c r="A56" s="13">
        <v>85</v>
      </c>
      <c r="B56" s="29" t="s">
        <v>232</v>
      </c>
      <c r="C56" s="29" t="s">
        <v>25</v>
      </c>
      <c r="D56" s="29"/>
      <c r="E56" s="29"/>
      <c r="F56" s="29" t="s">
        <v>29</v>
      </c>
      <c r="G56" s="29" t="s">
        <v>39</v>
      </c>
      <c r="H56" s="29">
        <v>8</v>
      </c>
      <c r="I56" s="29" t="s">
        <v>233</v>
      </c>
      <c r="J56" s="29">
        <v>0</v>
      </c>
      <c r="K56" s="29">
        <v>0</v>
      </c>
      <c r="L56" s="29">
        <v>0</v>
      </c>
      <c r="M56" s="29">
        <v>0</v>
      </c>
      <c r="N56" s="29" t="s">
        <v>27</v>
      </c>
      <c r="O56" s="29">
        <v>1</v>
      </c>
      <c r="P56" s="29">
        <v>3</v>
      </c>
      <c r="Q56" s="29"/>
      <c r="R56" s="29"/>
      <c r="S56" s="29" t="s">
        <v>37</v>
      </c>
    </row>
    <row r="57" s="4" customFormat="1" ht="61" customHeight="1" spans="1:19">
      <c r="A57" s="13">
        <v>87</v>
      </c>
      <c r="B57" s="28" t="s">
        <v>234</v>
      </c>
      <c r="C57" s="28" t="s">
        <v>25</v>
      </c>
      <c r="D57" s="28"/>
      <c r="E57" s="28"/>
      <c r="F57" s="28" t="s">
        <v>29</v>
      </c>
      <c r="G57" s="28" t="s">
        <v>25</v>
      </c>
      <c r="H57" s="28">
        <v>50</v>
      </c>
      <c r="I57" s="28" t="s">
        <v>235</v>
      </c>
      <c r="J57" s="28">
        <f>SUM(J58,J59,J61,J62)</f>
        <v>0.5</v>
      </c>
      <c r="K57" s="28">
        <f>SUM(K58,K59,K61,K62)</f>
        <v>0.5</v>
      </c>
      <c r="L57" s="28">
        <f>SUM(L58,L59,L61,L62)</f>
        <v>0</v>
      </c>
      <c r="M57" s="28">
        <f>SUM(M58,M59,M61,M62)</f>
        <v>0</v>
      </c>
      <c r="N57" s="41" t="s">
        <v>27</v>
      </c>
      <c r="O57" s="28">
        <v>2</v>
      </c>
      <c r="P57" s="28">
        <v>9</v>
      </c>
      <c r="Q57" s="41"/>
      <c r="R57" s="41"/>
      <c r="S57" s="41" t="s">
        <v>37</v>
      </c>
    </row>
    <row r="58" s="4" customFormat="1" ht="47" customHeight="1" spans="1:19">
      <c r="A58" s="13">
        <v>88</v>
      </c>
      <c r="B58" s="29" t="s">
        <v>236</v>
      </c>
      <c r="C58" s="29" t="s">
        <v>25</v>
      </c>
      <c r="D58" s="29"/>
      <c r="E58" s="29"/>
      <c r="F58" s="29" t="s">
        <v>29</v>
      </c>
      <c r="G58" s="29" t="s">
        <v>237</v>
      </c>
      <c r="H58" s="29">
        <v>0</v>
      </c>
      <c r="I58" s="29"/>
      <c r="J58" s="29">
        <v>0</v>
      </c>
      <c r="K58" s="29">
        <v>0</v>
      </c>
      <c r="L58" s="29">
        <v>0</v>
      </c>
      <c r="M58" s="29">
        <v>0</v>
      </c>
      <c r="N58" s="29" t="s">
        <v>27</v>
      </c>
      <c r="O58" s="29">
        <v>0</v>
      </c>
      <c r="P58" s="29">
        <v>0</v>
      </c>
      <c r="Q58" s="29"/>
      <c r="R58" s="29"/>
      <c r="S58" s="29" t="s">
        <v>37</v>
      </c>
    </row>
    <row r="59" s="4" customFormat="1" ht="64" customHeight="1" spans="1:19">
      <c r="A59" s="13">
        <v>89</v>
      </c>
      <c r="B59" s="29" t="s">
        <v>238</v>
      </c>
      <c r="C59" s="29" t="s">
        <v>25</v>
      </c>
      <c r="D59" s="29"/>
      <c r="E59" s="29"/>
      <c r="F59" s="29" t="s">
        <v>29</v>
      </c>
      <c r="G59" s="29" t="s">
        <v>239</v>
      </c>
      <c r="H59" s="29">
        <v>50</v>
      </c>
      <c r="I59" s="29" t="s">
        <v>240</v>
      </c>
      <c r="J59" s="29">
        <v>0.5</v>
      </c>
      <c r="K59" s="29">
        <v>0.5</v>
      </c>
      <c r="L59" s="29">
        <v>0</v>
      </c>
      <c r="M59" s="29">
        <v>0</v>
      </c>
      <c r="N59" s="29" t="s">
        <v>27</v>
      </c>
      <c r="O59" s="29">
        <v>2</v>
      </c>
      <c r="P59" s="29">
        <v>9</v>
      </c>
      <c r="Q59" s="29"/>
      <c r="R59" s="29"/>
      <c r="S59" s="29" t="s">
        <v>37</v>
      </c>
    </row>
    <row r="60" s="4" customFormat="1" ht="87" customHeight="1" spans="1:19">
      <c r="A60" s="13">
        <v>91</v>
      </c>
      <c r="B60" s="50"/>
      <c r="C60" s="50" t="s">
        <v>47</v>
      </c>
      <c r="D60" s="50" t="s">
        <v>48</v>
      </c>
      <c r="E60" s="50"/>
      <c r="F60" s="50" t="s">
        <v>29</v>
      </c>
      <c r="G60" s="50" t="s">
        <v>239</v>
      </c>
      <c r="H60" s="50">
        <v>50</v>
      </c>
      <c r="I60" s="50" t="s">
        <v>244</v>
      </c>
      <c r="J60" s="50">
        <v>0.5</v>
      </c>
      <c r="K60" s="50">
        <v>0.5</v>
      </c>
      <c r="L60" s="50">
        <v>0</v>
      </c>
      <c r="M60" s="50">
        <v>0</v>
      </c>
      <c r="N60" s="50" t="s">
        <v>27</v>
      </c>
      <c r="O60" s="50">
        <v>2</v>
      </c>
      <c r="P60" s="50">
        <v>9</v>
      </c>
      <c r="Q60" s="50" t="s">
        <v>45</v>
      </c>
      <c r="R60" s="50" t="s">
        <v>245</v>
      </c>
      <c r="S60" s="50" t="s">
        <v>37</v>
      </c>
    </row>
    <row r="61" s="4" customFormat="1" ht="49" customHeight="1" spans="1:19">
      <c r="A61" s="13">
        <v>93</v>
      </c>
      <c r="B61" s="29" t="s">
        <v>249</v>
      </c>
      <c r="C61" s="29" t="s">
        <v>25</v>
      </c>
      <c r="D61" s="29"/>
      <c r="E61" s="29"/>
      <c r="F61" s="29" t="s">
        <v>29</v>
      </c>
      <c r="G61" s="29" t="s">
        <v>237</v>
      </c>
      <c r="H61" s="29">
        <v>0</v>
      </c>
      <c r="I61" s="29" t="s">
        <v>250</v>
      </c>
      <c r="J61" s="29">
        <v>0</v>
      </c>
      <c r="K61" s="29">
        <v>0</v>
      </c>
      <c r="L61" s="29">
        <v>0</v>
      </c>
      <c r="M61" s="29">
        <v>0</v>
      </c>
      <c r="N61" s="29" t="s">
        <v>27</v>
      </c>
      <c r="O61" s="29">
        <v>0</v>
      </c>
      <c r="P61" s="29">
        <v>0</v>
      </c>
      <c r="Q61" s="29"/>
      <c r="R61" s="29"/>
      <c r="S61" s="29" t="s">
        <v>37</v>
      </c>
    </row>
    <row r="62" s="4" customFormat="1" ht="60" customHeight="1" spans="1:19">
      <c r="A62" s="13">
        <v>95</v>
      </c>
      <c r="B62" s="29" t="s">
        <v>253</v>
      </c>
      <c r="C62" s="29" t="s">
        <v>25</v>
      </c>
      <c r="D62" s="29"/>
      <c r="E62" s="29"/>
      <c r="F62" s="29" t="s">
        <v>29</v>
      </c>
      <c r="G62" s="29" t="s">
        <v>254</v>
      </c>
      <c r="H62" s="29">
        <v>0</v>
      </c>
      <c r="I62" s="29"/>
      <c r="J62" s="29">
        <v>0</v>
      </c>
      <c r="K62" s="29">
        <v>0</v>
      </c>
      <c r="L62" s="29">
        <v>0</v>
      </c>
      <c r="M62" s="29">
        <v>0</v>
      </c>
      <c r="N62" s="29" t="s">
        <v>27</v>
      </c>
      <c r="O62" s="29">
        <v>0</v>
      </c>
      <c r="P62" s="29">
        <v>0</v>
      </c>
      <c r="Q62" s="29"/>
      <c r="R62" s="29"/>
      <c r="S62" s="29" t="s">
        <v>37</v>
      </c>
    </row>
    <row r="63" s="4" customFormat="1" ht="66" customHeight="1" spans="1:19">
      <c r="A63" s="13">
        <v>96</v>
      </c>
      <c r="B63" s="23" t="s">
        <v>255</v>
      </c>
      <c r="C63" s="23"/>
      <c r="D63" s="23"/>
      <c r="E63" s="23"/>
      <c r="F63" s="24" t="s">
        <v>25</v>
      </c>
      <c r="G63" s="25" t="s">
        <v>25</v>
      </c>
      <c r="H63" s="24">
        <v>6</v>
      </c>
      <c r="I63" s="24"/>
      <c r="J63" s="24">
        <f>SUM(J64,J65,J67,J68,J70,J71,J72)</f>
        <v>285</v>
      </c>
      <c r="K63" s="24">
        <f>SUM(K64,K65,K67,K68,K70,K71,K72)</f>
        <v>280</v>
      </c>
      <c r="L63" s="24">
        <f>SUM(L64,L65,L67,L68,L70,L71,L72)</f>
        <v>0</v>
      </c>
      <c r="M63" s="24">
        <f>SUM(M64,M65,M67,M68,M70,M71,M72)</f>
        <v>5</v>
      </c>
      <c r="N63" s="24" t="s">
        <v>256</v>
      </c>
      <c r="O63" s="24">
        <v>1445</v>
      </c>
      <c r="P63" s="24">
        <v>5030</v>
      </c>
      <c r="Q63" s="25"/>
      <c r="R63" s="25"/>
      <c r="S63" s="25"/>
    </row>
    <row r="64" s="6" customFormat="1" ht="66" customHeight="1" spans="1:19">
      <c r="A64" s="13">
        <v>97</v>
      </c>
      <c r="B64" s="28" t="s">
        <v>257</v>
      </c>
      <c r="C64" s="28"/>
      <c r="D64" s="28"/>
      <c r="E64" s="28"/>
      <c r="F64" s="28" t="s">
        <v>29</v>
      </c>
      <c r="G64" s="28" t="s">
        <v>258</v>
      </c>
      <c r="H64" s="28">
        <v>0</v>
      </c>
      <c r="I64" s="41"/>
      <c r="J64" s="28">
        <v>0</v>
      </c>
      <c r="K64" s="28">
        <v>0</v>
      </c>
      <c r="L64" s="28">
        <v>0</v>
      </c>
      <c r="M64" s="28">
        <v>0</v>
      </c>
      <c r="N64" s="28" t="s">
        <v>256</v>
      </c>
      <c r="O64" s="28">
        <v>0</v>
      </c>
      <c r="P64" s="28">
        <v>0</v>
      </c>
      <c r="Q64" s="41"/>
      <c r="R64" s="41"/>
      <c r="S64" s="41"/>
    </row>
    <row r="65" s="6" customFormat="1" ht="60" customHeight="1" spans="1:19">
      <c r="A65" s="13">
        <v>98</v>
      </c>
      <c r="B65" s="28" t="s">
        <v>259</v>
      </c>
      <c r="C65" s="28"/>
      <c r="D65" s="28"/>
      <c r="E65" s="28"/>
      <c r="F65" s="28" t="s">
        <v>29</v>
      </c>
      <c r="G65" s="28" t="s">
        <v>258</v>
      </c>
      <c r="H65" s="28">
        <v>1</v>
      </c>
      <c r="I65" s="41"/>
      <c r="J65" s="28">
        <v>50</v>
      </c>
      <c r="K65" s="28">
        <v>50</v>
      </c>
      <c r="L65" s="28">
        <v>0</v>
      </c>
      <c r="M65" s="28">
        <v>0</v>
      </c>
      <c r="N65" s="28" t="s">
        <v>27</v>
      </c>
      <c r="O65" s="28">
        <v>289</v>
      </c>
      <c r="P65" s="28">
        <v>1006</v>
      </c>
      <c r="Q65" s="41"/>
      <c r="R65" s="41"/>
      <c r="S65" s="41" t="s">
        <v>262</v>
      </c>
    </row>
    <row r="66" s="4" customFormat="1" ht="63" customHeight="1" spans="1:19">
      <c r="A66" s="13">
        <v>102</v>
      </c>
      <c r="B66" s="33" t="s">
        <v>270</v>
      </c>
      <c r="C66" s="33" t="s">
        <v>47</v>
      </c>
      <c r="D66" s="33" t="s">
        <v>48</v>
      </c>
      <c r="E66" s="33"/>
      <c r="F66" s="33" t="s">
        <v>29</v>
      </c>
      <c r="G66" s="33" t="s">
        <v>258</v>
      </c>
      <c r="H66" s="33">
        <v>1</v>
      </c>
      <c r="I66" s="33" t="s">
        <v>264</v>
      </c>
      <c r="J66" s="33">
        <v>50</v>
      </c>
      <c r="K66" s="33">
        <v>50</v>
      </c>
      <c r="L66" s="33">
        <v>0</v>
      </c>
      <c r="M66" s="33">
        <v>0</v>
      </c>
      <c r="N66" s="33" t="s">
        <v>27</v>
      </c>
      <c r="O66" s="33">
        <v>289</v>
      </c>
      <c r="P66" s="33">
        <v>1006</v>
      </c>
      <c r="Q66" s="33" t="s">
        <v>260</v>
      </c>
      <c r="R66" s="33" t="s">
        <v>271</v>
      </c>
      <c r="S66" s="33" t="s">
        <v>262</v>
      </c>
    </row>
    <row r="67" s="6" customFormat="1" ht="37.15" customHeight="1" spans="1:19">
      <c r="A67" s="13">
        <v>105</v>
      </c>
      <c r="B67" s="28" t="s">
        <v>272</v>
      </c>
      <c r="C67" s="28"/>
      <c r="D67" s="28"/>
      <c r="E67" s="28"/>
      <c r="F67" s="28" t="s">
        <v>29</v>
      </c>
      <c r="G67" s="28" t="s">
        <v>258</v>
      </c>
      <c r="H67" s="28">
        <v>0</v>
      </c>
      <c r="I67" s="41"/>
      <c r="J67" s="28">
        <v>0</v>
      </c>
      <c r="K67" s="28">
        <v>0</v>
      </c>
      <c r="L67" s="28">
        <v>0</v>
      </c>
      <c r="M67" s="28">
        <v>0</v>
      </c>
      <c r="N67" s="28" t="s">
        <v>27</v>
      </c>
      <c r="O67" s="28">
        <v>0</v>
      </c>
      <c r="P67" s="28">
        <v>0</v>
      </c>
      <c r="Q67" s="41"/>
      <c r="R67" s="41"/>
      <c r="S67" s="41"/>
    </row>
    <row r="68" s="6" customFormat="1" ht="37.15" customHeight="1" spans="1:19">
      <c r="A68" s="13">
        <v>106</v>
      </c>
      <c r="B68" s="28" t="s">
        <v>273</v>
      </c>
      <c r="C68" s="28"/>
      <c r="D68" s="28"/>
      <c r="E68" s="28"/>
      <c r="F68" s="28" t="s">
        <v>29</v>
      </c>
      <c r="G68" s="28" t="s">
        <v>258</v>
      </c>
      <c r="H68" s="28">
        <v>2</v>
      </c>
      <c r="I68" s="28" t="s">
        <v>274</v>
      </c>
      <c r="J68" s="28">
        <v>5</v>
      </c>
      <c r="K68" s="28">
        <v>0</v>
      </c>
      <c r="L68" s="28">
        <v>0</v>
      </c>
      <c r="M68" s="28">
        <v>5</v>
      </c>
      <c r="N68" s="28" t="s">
        <v>27</v>
      </c>
      <c r="O68" s="28">
        <v>289</v>
      </c>
      <c r="P68" s="28">
        <v>1006</v>
      </c>
      <c r="Q68" s="28"/>
      <c r="R68" s="28"/>
      <c r="S68" s="41" t="s">
        <v>276</v>
      </c>
    </row>
    <row r="69" s="6" customFormat="1" ht="119" customHeight="1" spans="1:19">
      <c r="A69" s="13">
        <v>108</v>
      </c>
      <c r="B69" s="33" t="s">
        <v>280</v>
      </c>
      <c r="C69" s="33" t="s">
        <v>47</v>
      </c>
      <c r="D69" s="33" t="s">
        <v>48</v>
      </c>
      <c r="E69" s="33"/>
      <c r="F69" s="33" t="s">
        <v>29</v>
      </c>
      <c r="G69" s="33" t="s">
        <v>258</v>
      </c>
      <c r="H69" s="33">
        <v>1</v>
      </c>
      <c r="I69" s="33" t="s">
        <v>274</v>
      </c>
      <c r="J69" s="33">
        <v>5</v>
      </c>
      <c r="K69" s="33">
        <v>0</v>
      </c>
      <c r="L69" s="33">
        <v>0</v>
      </c>
      <c r="M69" s="33">
        <v>5</v>
      </c>
      <c r="N69" s="33" t="s">
        <v>27</v>
      </c>
      <c r="O69" s="33">
        <v>289</v>
      </c>
      <c r="P69" s="33">
        <v>1006</v>
      </c>
      <c r="Q69" s="33" t="s">
        <v>278</v>
      </c>
      <c r="R69" s="33" t="s">
        <v>281</v>
      </c>
      <c r="S69" s="33" t="s">
        <v>276</v>
      </c>
    </row>
    <row r="70" s="6" customFormat="1" ht="43" customHeight="1" spans="1:19">
      <c r="A70" s="13">
        <v>109</v>
      </c>
      <c r="B70" s="28" t="s">
        <v>282</v>
      </c>
      <c r="C70" s="28"/>
      <c r="D70" s="28"/>
      <c r="E70" s="28"/>
      <c r="F70" s="28" t="s">
        <v>29</v>
      </c>
      <c r="G70" s="28" t="s">
        <v>258</v>
      </c>
      <c r="H70" s="28">
        <v>0</v>
      </c>
      <c r="I70" s="41"/>
      <c r="J70" s="28">
        <v>0</v>
      </c>
      <c r="K70" s="28">
        <v>0</v>
      </c>
      <c r="L70" s="28">
        <v>0</v>
      </c>
      <c r="M70" s="28">
        <v>0</v>
      </c>
      <c r="N70" s="28" t="s">
        <v>283</v>
      </c>
      <c r="O70" s="28">
        <v>0</v>
      </c>
      <c r="P70" s="28">
        <v>0</v>
      </c>
      <c r="Q70" s="41"/>
      <c r="R70" s="41"/>
      <c r="S70" s="41"/>
    </row>
    <row r="71" s="6" customFormat="1" ht="60" customHeight="1" spans="1:19">
      <c r="A71" s="13">
        <v>110</v>
      </c>
      <c r="B71" s="28" t="s">
        <v>284</v>
      </c>
      <c r="C71" s="28"/>
      <c r="D71" s="28"/>
      <c r="E71" s="28"/>
      <c r="F71" s="28" t="s">
        <v>29</v>
      </c>
      <c r="G71" s="28" t="s">
        <v>258</v>
      </c>
      <c r="H71" s="28">
        <v>0</v>
      </c>
      <c r="I71" s="28" t="s">
        <v>526</v>
      </c>
      <c r="J71" s="28">
        <v>0</v>
      </c>
      <c r="K71" s="28">
        <v>0</v>
      </c>
      <c r="L71" s="28">
        <v>0</v>
      </c>
      <c r="M71" s="28">
        <v>0</v>
      </c>
      <c r="N71" s="28" t="s">
        <v>283</v>
      </c>
      <c r="O71" s="28" t="s">
        <v>526</v>
      </c>
      <c r="P71" s="28" t="s">
        <v>526</v>
      </c>
      <c r="Q71" s="28"/>
      <c r="R71" s="28"/>
      <c r="S71" s="28" t="s">
        <v>526</v>
      </c>
    </row>
    <row r="72" s="6" customFormat="1" ht="43" customHeight="1" spans="1:19">
      <c r="A72" s="13">
        <v>115</v>
      </c>
      <c r="B72" s="28" t="s">
        <v>292</v>
      </c>
      <c r="C72" s="28"/>
      <c r="D72" s="28"/>
      <c r="E72" s="28"/>
      <c r="F72" s="28" t="s">
        <v>29</v>
      </c>
      <c r="G72" s="28" t="s">
        <v>293</v>
      </c>
      <c r="H72" s="28">
        <v>2</v>
      </c>
      <c r="I72" s="41"/>
      <c r="J72" s="28">
        <f>SUM(J73:J74)</f>
        <v>230</v>
      </c>
      <c r="K72" s="28">
        <f>SUM(K73:K74)</f>
        <v>230</v>
      </c>
      <c r="L72" s="28">
        <f>SUM(L73:L74)</f>
        <v>0</v>
      </c>
      <c r="M72" s="28">
        <f>SUM(M73:M74)</f>
        <v>0</v>
      </c>
      <c r="N72" s="28" t="s">
        <v>283</v>
      </c>
      <c r="O72" s="28">
        <f>SUM(O73:O74)</f>
        <v>578</v>
      </c>
      <c r="P72" s="28">
        <f>SUM(P73:P74)</f>
        <v>2012</v>
      </c>
      <c r="Q72" s="41"/>
      <c r="R72" s="41"/>
      <c r="S72" s="41" t="s">
        <v>262</v>
      </c>
    </row>
    <row r="73" s="4" customFormat="1" ht="82" customHeight="1" spans="1:19">
      <c r="A73" s="13">
        <v>117</v>
      </c>
      <c r="B73" s="33" t="s">
        <v>304</v>
      </c>
      <c r="C73" s="33" t="s">
        <v>47</v>
      </c>
      <c r="D73" s="33" t="s">
        <v>48</v>
      </c>
      <c r="E73" s="33"/>
      <c r="F73" s="33" t="s">
        <v>29</v>
      </c>
      <c r="G73" s="33" t="s">
        <v>293</v>
      </c>
      <c r="H73" s="33">
        <v>1</v>
      </c>
      <c r="I73" s="33" t="s">
        <v>305</v>
      </c>
      <c r="J73" s="33">
        <v>150</v>
      </c>
      <c r="K73" s="33">
        <v>150</v>
      </c>
      <c r="L73" s="33">
        <v>0</v>
      </c>
      <c r="M73" s="33">
        <v>0</v>
      </c>
      <c r="N73" s="33" t="s">
        <v>283</v>
      </c>
      <c r="O73" s="33">
        <v>289</v>
      </c>
      <c r="P73" s="33">
        <v>1006</v>
      </c>
      <c r="Q73" s="33" t="s">
        <v>296</v>
      </c>
      <c r="R73" s="33" t="s">
        <v>306</v>
      </c>
      <c r="S73" s="33" t="s">
        <v>262</v>
      </c>
    </row>
    <row r="74" s="4" customFormat="1" ht="51" customHeight="1" spans="1:19">
      <c r="A74" s="13">
        <v>118</v>
      </c>
      <c r="B74" s="33" t="s">
        <v>307</v>
      </c>
      <c r="C74" s="33" t="s">
        <v>47</v>
      </c>
      <c r="D74" s="33" t="s">
        <v>48</v>
      </c>
      <c r="E74" s="33"/>
      <c r="F74" s="33" t="s">
        <v>29</v>
      </c>
      <c r="G74" s="33" t="s">
        <v>293</v>
      </c>
      <c r="H74" s="33">
        <v>1</v>
      </c>
      <c r="I74" s="33" t="s">
        <v>308</v>
      </c>
      <c r="J74" s="33">
        <v>80</v>
      </c>
      <c r="K74" s="33">
        <v>80</v>
      </c>
      <c r="L74" s="33">
        <v>0</v>
      </c>
      <c r="M74" s="33">
        <v>0</v>
      </c>
      <c r="N74" s="33" t="s">
        <v>283</v>
      </c>
      <c r="O74" s="33">
        <v>289</v>
      </c>
      <c r="P74" s="33">
        <v>1006</v>
      </c>
      <c r="Q74" s="33" t="s">
        <v>296</v>
      </c>
      <c r="R74" s="33" t="s">
        <v>309</v>
      </c>
      <c r="S74" s="33" t="s">
        <v>262</v>
      </c>
    </row>
    <row r="75" s="6" customFormat="1" ht="60" customHeight="1" spans="1:19">
      <c r="A75" s="13">
        <v>121</v>
      </c>
      <c r="B75" s="23" t="s">
        <v>310</v>
      </c>
      <c r="C75" s="23"/>
      <c r="D75" s="23"/>
      <c r="E75" s="23"/>
      <c r="F75" s="23" t="s">
        <v>29</v>
      </c>
      <c r="G75" s="23" t="s">
        <v>293</v>
      </c>
      <c r="H75" s="24">
        <v>3</v>
      </c>
      <c r="I75" s="24"/>
      <c r="J75" s="24">
        <f>SUM(J76,J78,J81)</f>
        <v>126.7</v>
      </c>
      <c r="K75" s="24">
        <f>SUM(K76,K78,K81)</f>
        <v>0</v>
      </c>
      <c r="L75" s="24">
        <f>SUM(L76,L78,L81)</f>
        <v>0</v>
      </c>
      <c r="M75" s="24">
        <f>SUM(M76,M78,M81)</f>
        <v>126.7</v>
      </c>
      <c r="N75" s="24" t="s">
        <v>311</v>
      </c>
      <c r="O75" s="24">
        <v>867</v>
      </c>
      <c r="P75" s="24">
        <v>3018</v>
      </c>
      <c r="Q75" s="25"/>
      <c r="R75" s="25"/>
      <c r="S75" s="25" t="s">
        <v>312</v>
      </c>
    </row>
    <row r="76" s="6" customFormat="1" ht="40.9" customHeight="1" spans="1:19">
      <c r="A76" s="13">
        <v>122</v>
      </c>
      <c r="B76" s="28" t="s">
        <v>313</v>
      </c>
      <c r="C76" s="28"/>
      <c r="D76" s="28"/>
      <c r="E76" s="28"/>
      <c r="F76" s="28" t="s">
        <v>29</v>
      </c>
      <c r="G76" s="28" t="s">
        <v>293</v>
      </c>
      <c r="H76" s="28">
        <v>1</v>
      </c>
      <c r="I76" s="41"/>
      <c r="J76" s="28">
        <f>SUM(J77)</f>
        <v>86.7</v>
      </c>
      <c r="K76" s="28">
        <f>SUM(K77)</f>
        <v>0</v>
      </c>
      <c r="L76" s="28">
        <f>SUM(L77)</f>
        <v>0</v>
      </c>
      <c r="M76" s="28">
        <f>SUM(M77)</f>
        <v>86.7</v>
      </c>
      <c r="N76" s="28" t="s">
        <v>311</v>
      </c>
      <c r="O76" s="28">
        <v>289</v>
      </c>
      <c r="P76" s="28">
        <v>1006</v>
      </c>
      <c r="Q76" s="28"/>
      <c r="R76" s="28"/>
      <c r="S76" s="28" t="s">
        <v>312</v>
      </c>
    </row>
    <row r="77" s="4" customFormat="1" ht="56" customHeight="1" spans="1:19">
      <c r="A77" s="13">
        <v>121</v>
      </c>
      <c r="B77" s="33" t="s">
        <v>316</v>
      </c>
      <c r="C77" s="33" t="s">
        <v>47</v>
      </c>
      <c r="D77" s="33" t="s">
        <v>48</v>
      </c>
      <c r="E77" s="33"/>
      <c r="F77" s="33" t="s">
        <v>29</v>
      </c>
      <c r="G77" s="33" t="s">
        <v>293</v>
      </c>
      <c r="H77" s="33">
        <v>1</v>
      </c>
      <c r="I77" s="33" t="s">
        <v>317</v>
      </c>
      <c r="J77" s="33">
        <v>86.7</v>
      </c>
      <c r="K77" s="33">
        <v>0</v>
      </c>
      <c r="L77" s="4">
        <v>0</v>
      </c>
      <c r="M77" s="33">
        <v>86.7</v>
      </c>
      <c r="N77" s="33" t="s">
        <v>311</v>
      </c>
      <c r="O77" s="33">
        <v>289</v>
      </c>
      <c r="P77" s="33">
        <v>1006</v>
      </c>
      <c r="Q77" s="33" t="s">
        <v>314</v>
      </c>
      <c r="R77" s="33" t="s">
        <v>318</v>
      </c>
      <c r="S77" s="33" t="s">
        <v>312</v>
      </c>
    </row>
    <row r="78" s="4" customFormat="1" ht="57" customHeight="1" spans="1:19">
      <c r="A78" s="13">
        <v>126</v>
      </c>
      <c r="B78" s="28" t="s">
        <v>322</v>
      </c>
      <c r="C78" s="28"/>
      <c r="D78" s="28"/>
      <c r="E78" s="28"/>
      <c r="F78" s="28" t="s">
        <v>29</v>
      </c>
      <c r="G78" s="28" t="s">
        <v>293</v>
      </c>
      <c r="H78" s="28">
        <v>2</v>
      </c>
      <c r="I78" s="41"/>
      <c r="J78" s="28">
        <f>SUM(J79:J80)</f>
        <v>40</v>
      </c>
      <c r="K78" s="28">
        <f>SUM(K79:K80)</f>
        <v>0</v>
      </c>
      <c r="L78" s="28">
        <f>SUM(L79:L80)</f>
        <v>0</v>
      </c>
      <c r="M78" s="28">
        <f>SUM(M79:M80)</f>
        <v>40</v>
      </c>
      <c r="N78" s="28" t="s">
        <v>311</v>
      </c>
      <c r="O78" s="28">
        <v>578</v>
      </c>
      <c r="P78" s="28">
        <v>2012</v>
      </c>
      <c r="Q78" s="28"/>
      <c r="R78" s="28"/>
      <c r="S78" s="28" t="s">
        <v>312</v>
      </c>
    </row>
    <row r="79" s="4" customFormat="1" ht="62" customHeight="1" spans="1:19">
      <c r="A79" s="13">
        <v>125</v>
      </c>
      <c r="B79" s="33" t="s">
        <v>325</v>
      </c>
      <c r="C79" s="33" t="s">
        <v>47</v>
      </c>
      <c r="D79" s="33" t="s">
        <v>48</v>
      </c>
      <c r="E79" s="33"/>
      <c r="F79" s="33" t="s">
        <v>29</v>
      </c>
      <c r="G79" s="33" t="s">
        <v>293</v>
      </c>
      <c r="H79" s="33">
        <v>1</v>
      </c>
      <c r="I79" s="33" t="s">
        <v>326</v>
      </c>
      <c r="J79" s="33">
        <v>20</v>
      </c>
      <c r="K79" s="33">
        <v>0</v>
      </c>
      <c r="L79" s="33">
        <v>0</v>
      </c>
      <c r="M79" s="33">
        <v>20</v>
      </c>
      <c r="N79" s="33" t="s">
        <v>311</v>
      </c>
      <c r="O79" s="33">
        <v>289</v>
      </c>
      <c r="P79" s="33">
        <v>1006</v>
      </c>
      <c r="Q79" s="33" t="s">
        <v>323</v>
      </c>
      <c r="R79" s="33" t="s">
        <v>327</v>
      </c>
      <c r="S79" s="33" t="s">
        <v>312</v>
      </c>
    </row>
    <row r="80" s="7" customFormat="1" ht="52" customHeight="1" spans="1:19">
      <c r="A80" s="13">
        <v>126</v>
      </c>
      <c r="B80" s="33" t="s">
        <v>328</v>
      </c>
      <c r="C80" s="33" t="s">
        <v>47</v>
      </c>
      <c r="D80" s="33" t="s">
        <v>48</v>
      </c>
      <c r="E80" s="33"/>
      <c r="F80" s="33" t="s">
        <v>29</v>
      </c>
      <c r="G80" s="33" t="s">
        <v>293</v>
      </c>
      <c r="H80" s="33">
        <v>1</v>
      </c>
      <c r="I80" s="33" t="s">
        <v>326</v>
      </c>
      <c r="J80" s="33">
        <v>20</v>
      </c>
      <c r="K80" s="33">
        <v>0</v>
      </c>
      <c r="L80" s="33">
        <v>0</v>
      </c>
      <c r="M80" s="33">
        <v>20</v>
      </c>
      <c r="N80" s="33" t="s">
        <v>311</v>
      </c>
      <c r="O80" s="33">
        <v>289</v>
      </c>
      <c r="P80" s="33">
        <v>1006</v>
      </c>
      <c r="Q80" s="33" t="s">
        <v>323</v>
      </c>
      <c r="R80" s="33" t="s">
        <v>327</v>
      </c>
      <c r="S80" s="33" t="s">
        <v>312</v>
      </c>
    </row>
    <row r="81" s="7" customFormat="1" ht="52" customHeight="1" spans="1:19">
      <c r="A81" s="13">
        <v>129</v>
      </c>
      <c r="B81" s="28" t="s">
        <v>329</v>
      </c>
      <c r="C81" s="28"/>
      <c r="D81" s="28"/>
      <c r="E81" s="28"/>
      <c r="F81" s="28" t="s">
        <v>29</v>
      </c>
      <c r="G81" s="28" t="s">
        <v>293</v>
      </c>
      <c r="H81" s="28">
        <v>0</v>
      </c>
      <c r="I81" s="41"/>
      <c r="J81" s="28">
        <v>0</v>
      </c>
      <c r="K81" s="28">
        <v>0</v>
      </c>
      <c r="L81" s="28">
        <v>0</v>
      </c>
      <c r="M81" s="28">
        <v>0</v>
      </c>
      <c r="N81" s="28" t="s">
        <v>311</v>
      </c>
      <c r="O81" s="28">
        <v>0</v>
      </c>
      <c r="P81" s="28">
        <v>0</v>
      </c>
      <c r="Q81" s="41"/>
      <c r="R81" s="41"/>
      <c r="S81" s="28" t="s">
        <v>312</v>
      </c>
    </row>
    <row r="82" s="7" customFormat="1" ht="52" customHeight="1" spans="1:19">
      <c r="A82" s="13">
        <v>130</v>
      </c>
      <c r="B82" s="23" t="s">
        <v>330</v>
      </c>
      <c r="C82" s="23"/>
      <c r="D82" s="23"/>
      <c r="E82" s="23"/>
      <c r="F82" s="24" t="s">
        <v>29</v>
      </c>
      <c r="G82" s="25" t="s">
        <v>30</v>
      </c>
      <c r="H82" s="24">
        <v>168</v>
      </c>
      <c r="I82" s="24"/>
      <c r="J82" s="24">
        <f>SUM(J83,J86,J88,J90)</f>
        <v>11.45</v>
      </c>
      <c r="K82" s="24">
        <f>SUM(K83,K86,K88,K90)</f>
        <v>3.85</v>
      </c>
      <c r="L82" s="24">
        <f>SUM(L83,L86,L88,L90)</f>
        <v>3.8</v>
      </c>
      <c r="M82" s="24">
        <f>SUM(M83,M86,M88,M90)</f>
        <v>3.8</v>
      </c>
      <c r="N82" s="24" t="s">
        <v>311</v>
      </c>
      <c r="O82" s="24">
        <v>142</v>
      </c>
      <c r="P82" s="24">
        <v>168</v>
      </c>
      <c r="Q82" s="25"/>
      <c r="R82" s="25"/>
      <c r="S82" s="25"/>
    </row>
    <row r="83" s="7" customFormat="1" ht="52" customHeight="1" spans="1:19">
      <c r="A83" s="13">
        <v>131</v>
      </c>
      <c r="B83" s="28" t="s">
        <v>331</v>
      </c>
      <c r="C83" s="28"/>
      <c r="D83" s="28"/>
      <c r="E83" s="28"/>
      <c r="F83" s="28" t="s">
        <v>29</v>
      </c>
      <c r="G83" s="28" t="s">
        <v>30</v>
      </c>
      <c r="H83" s="28">
        <v>67</v>
      </c>
      <c r="I83" s="28" t="s">
        <v>332</v>
      </c>
      <c r="J83" s="28">
        <v>9.95</v>
      </c>
      <c r="K83" s="28">
        <v>3.35</v>
      </c>
      <c r="L83" s="28">
        <v>3.3</v>
      </c>
      <c r="M83" s="28">
        <v>3.3</v>
      </c>
      <c r="N83" s="28" t="s">
        <v>283</v>
      </c>
      <c r="O83" s="28">
        <v>59</v>
      </c>
      <c r="P83" s="28">
        <v>67</v>
      </c>
      <c r="Q83" s="28"/>
      <c r="R83" s="28"/>
      <c r="S83" s="28" t="s">
        <v>335</v>
      </c>
    </row>
    <row r="84" s="7" customFormat="1" ht="73" customHeight="1" spans="1:19">
      <c r="A84" s="13">
        <v>132</v>
      </c>
      <c r="B84" s="29" t="s">
        <v>336</v>
      </c>
      <c r="C84" s="29" t="s">
        <v>25</v>
      </c>
      <c r="D84" s="29"/>
      <c r="E84" s="29"/>
      <c r="F84" s="29" t="s">
        <v>25</v>
      </c>
      <c r="G84" s="29" t="s">
        <v>30</v>
      </c>
      <c r="H84" s="29">
        <v>67</v>
      </c>
      <c r="I84" s="29" t="s">
        <v>332</v>
      </c>
      <c r="J84" s="29">
        <v>9.95</v>
      </c>
      <c r="K84" s="29">
        <v>3.35</v>
      </c>
      <c r="L84" s="29">
        <v>3.3</v>
      </c>
      <c r="M84" s="29">
        <v>3.3</v>
      </c>
      <c r="N84" s="29" t="s">
        <v>283</v>
      </c>
      <c r="O84" s="29">
        <v>59</v>
      </c>
      <c r="P84" s="29">
        <v>67</v>
      </c>
      <c r="Q84" s="29"/>
      <c r="R84" s="29"/>
      <c r="S84" s="29" t="s">
        <v>335</v>
      </c>
    </row>
    <row r="85" s="7" customFormat="1" ht="65" customHeight="1" spans="1:19">
      <c r="A85" s="13">
        <v>134</v>
      </c>
      <c r="B85" s="48"/>
      <c r="C85" s="48" t="s">
        <v>47</v>
      </c>
      <c r="D85" s="48" t="s">
        <v>48</v>
      </c>
      <c r="E85" s="48"/>
      <c r="F85" s="48" t="s">
        <v>25</v>
      </c>
      <c r="G85" s="48" t="s">
        <v>30</v>
      </c>
      <c r="H85" s="48">
        <v>67</v>
      </c>
      <c r="I85" s="48" t="s">
        <v>341</v>
      </c>
      <c r="J85" s="48">
        <v>9.95</v>
      </c>
      <c r="K85" s="48">
        <v>3.35</v>
      </c>
      <c r="L85" s="48">
        <v>3.3</v>
      </c>
      <c r="M85" s="48">
        <v>3.3</v>
      </c>
      <c r="N85" s="48" t="s">
        <v>283</v>
      </c>
      <c r="O85" s="48">
        <v>59</v>
      </c>
      <c r="P85" s="48">
        <v>67</v>
      </c>
      <c r="Q85" s="48" t="s">
        <v>333</v>
      </c>
      <c r="R85" s="48" t="s">
        <v>821</v>
      </c>
      <c r="S85" s="48" t="s">
        <v>335</v>
      </c>
    </row>
    <row r="86" s="8" customFormat="1" ht="39" customHeight="1" spans="1:19">
      <c r="A86" s="13">
        <v>137</v>
      </c>
      <c r="B86" s="28" t="s">
        <v>347</v>
      </c>
      <c r="C86" s="28"/>
      <c r="D86" s="28"/>
      <c r="E86" s="28"/>
      <c r="F86" s="28" t="s">
        <v>29</v>
      </c>
      <c r="G86" s="28" t="s">
        <v>30</v>
      </c>
      <c r="H86" s="28">
        <v>10</v>
      </c>
      <c r="I86" s="28" t="s">
        <v>348</v>
      </c>
      <c r="J86" s="28">
        <v>0</v>
      </c>
      <c r="K86" s="28">
        <v>0</v>
      </c>
      <c r="L86" s="28">
        <v>0</v>
      </c>
      <c r="M86" s="28">
        <v>0</v>
      </c>
      <c r="N86" s="28" t="s">
        <v>283</v>
      </c>
      <c r="O86" s="28">
        <v>10</v>
      </c>
      <c r="P86" s="28">
        <v>10</v>
      </c>
      <c r="Q86" s="41"/>
      <c r="R86" s="41"/>
      <c r="S86" s="41" t="s">
        <v>335</v>
      </c>
    </row>
    <row r="87" s="4" customFormat="1" ht="54" customHeight="1" spans="1:19">
      <c r="A87" s="13">
        <v>139</v>
      </c>
      <c r="B87" s="48"/>
      <c r="C87" s="48" t="s">
        <v>47</v>
      </c>
      <c r="D87" s="48" t="s">
        <v>48</v>
      </c>
      <c r="E87" s="48"/>
      <c r="F87" s="48" t="s">
        <v>29</v>
      </c>
      <c r="G87" s="48" t="s">
        <v>30</v>
      </c>
      <c r="H87" s="48">
        <v>10</v>
      </c>
      <c r="I87" s="48" t="s">
        <v>348</v>
      </c>
      <c r="J87" s="48">
        <v>0</v>
      </c>
      <c r="K87" s="48">
        <v>0</v>
      </c>
      <c r="L87" s="48">
        <v>0</v>
      </c>
      <c r="M87" s="48">
        <v>0</v>
      </c>
      <c r="N87" s="34" t="s">
        <v>283</v>
      </c>
      <c r="O87" s="48">
        <v>10</v>
      </c>
      <c r="P87" s="48">
        <v>10</v>
      </c>
      <c r="Q87" s="34" t="s">
        <v>349</v>
      </c>
      <c r="R87" s="34"/>
      <c r="S87" s="48" t="s">
        <v>335</v>
      </c>
    </row>
    <row r="88" s="8" customFormat="1" ht="39" customHeight="1" spans="1:19">
      <c r="A88" s="13">
        <v>142</v>
      </c>
      <c r="B88" s="28" t="s">
        <v>355</v>
      </c>
      <c r="C88" s="28"/>
      <c r="D88" s="28"/>
      <c r="E88" s="28"/>
      <c r="F88" s="28" t="s">
        <v>29</v>
      </c>
      <c r="G88" s="28" t="s">
        <v>30</v>
      </c>
      <c r="H88" s="28">
        <v>90</v>
      </c>
      <c r="I88" s="28" t="s">
        <v>356</v>
      </c>
      <c r="J88" s="28">
        <v>0</v>
      </c>
      <c r="K88" s="28">
        <v>0</v>
      </c>
      <c r="L88" s="28">
        <v>0</v>
      </c>
      <c r="M88" s="28">
        <v>0</v>
      </c>
      <c r="N88" s="28" t="s">
        <v>283</v>
      </c>
      <c r="O88" s="28">
        <v>72</v>
      </c>
      <c r="P88" s="28">
        <v>90</v>
      </c>
      <c r="Q88" s="41"/>
      <c r="R88" s="41"/>
      <c r="S88" s="41"/>
    </row>
    <row r="89" s="4" customFormat="1" ht="54" customHeight="1" spans="1:19">
      <c r="A89" s="13">
        <v>144</v>
      </c>
      <c r="B89" s="48"/>
      <c r="C89" s="48" t="s">
        <v>47</v>
      </c>
      <c r="D89" s="48" t="s">
        <v>48</v>
      </c>
      <c r="E89" s="48"/>
      <c r="F89" s="48" t="s">
        <v>29</v>
      </c>
      <c r="G89" s="48" t="s">
        <v>30</v>
      </c>
      <c r="H89" s="48">
        <v>90</v>
      </c>
      <c r="I89" s="48" t="s">
        <v>356</v>
      </c>
      <c r="J89" s="48">
        <v>0</v>
      </c>
      <c r="K89" s="48">
        <v>0</v>
      </c>
      <c r="L89" s="48">
        <v>0</v>
      </c>
      <c r="M89" s="48">
        <v>0</v>
      </c>
      <c r="N89" s="34" t="s">
        <v>283</v>
      </c>
      <c r="O89" s="48">
        <v>72</v>
      </c>
      <c r="P89" s="48">
        <v>90</v>
      </c>
      <c r="Q89" s="34" t="s">
        <v>349</v>
      </c>
      <c r="R89" s="34"/>
      <c r="S89" s="48" t="s">
        <v>335</v>
      </c>
    </row>
    <row r="90" s="6" customFormat="1" ht="35.45" customHeight="1" spans="1:19">
      <c r="A90" s="13">
        <v>147</v>
      </c>
      <c r="B90" s="28" t="s">
        <v>361</v>
      </c>
      <c r="C90" s="28"/>
      <c r="D90" s="28"/>
      <c r="E90" s="28"/>
      <c r="F90" s="28" t="s">
        <v>29</v>
      </c>
      <c r="G90" s="28" t="s">
        <v>30</v>
      </c>
      <c r="H90" s="28">
        <v>1</v>
      </c>
      <c r="I90" s="41"/>
      <c r="J90" s="28">
        <v>1.5</v>
      </c>
      <c r="K90" s="28">
        <v>0.5</v>
      </c>
      <c r="L90" s="28">
        <v>0.5</v>
      </c>
      <c r="M90" s="28">
        <v>0.5</v>
      </c>
      <c r="N90" s="28" t="s">
        <v>283</v>
      </c>
      <c r="O90" s="28">
        <v>1</v>
      </c>
      <c r="P90" s="28">
        <v>1</v>
      </c>
      <c r="Q90" s="41"/>
      <c r="R90" s="41"/>
      <c r="S90" s="41"/>
    </row>
    <row r="91" s="6" customFormat="1" ht="61.9" customHeight="1" spans="1:19">
      <c r="A91" s="13">
        <v>148</v>
      </c>
      <c r="B91" s="29" t="s">
        <v>362</v>
      </c>
      <c r="C91" s="29" t="s">
        <v>25</v>
      </c>
      <c r="D91" s="29"/>
      <c r="E91" s="29"/>
      <c r="F91" s="29" t="s">
        <v>25</v>
      </c>
      <c r="G91" s="29" t="s">
        <v>30</v>
      </c>
      <c r="H91" s="29">
        <v>1</v>
      </c>
      <c r="I91" s="29"/>
      <c r="J91" s="29">
        <v>1.5</v>
      </c>
      <c r="K91" s="29">
        <v>0.5</v>
      </c>
      <c r="L91" s="29">
        <v>0.5</v>
      </c>
      <c r="M91" s="29">
        <v>0.5</v>
      </c>
      <c r="N91" s="29" t="s">
        <v>283</v>
      </c>
      <c r="O91" s="29">
        <v>1</v>
      </c>
      <c r="P91" s="29">
        <v>1</v>
      </c>
      <c r="Q91" s="29"/>
      <c r="R91" s="29"/>
      <c r="S91" s="29" t="s">
        <v>365</v>
      </c>
    </row>
    <row r="92" s="4" customFormat="1" ht="61.9" customHeight="1" spans="1:19">
      <c r="A92" s="13">
        <v>149</v>
      </c>
      <c r="B92" s="48"/>
      <c r="C92" s="48" t="s">
        <v>47</v>
      </c>
      <c r="D92" s="48" t="s">
        <v>48</v>
      </c>
      <c r="E92" s="48"/>
      <c r="F92" s="48" t="s">
        <v>25</v>
      </c>
      <c r="G92" s="48" t="s">
        <v>30</v>
      </c>
      <c r="H92" s="48">
        <v>1</v>
      </c>
      <c r="I92" s="48" t="s">
        <v>366</v>
      </c>
      <c r="J92" s="48">
        <v>1.5</v>
      </c>
      <c r="K92" s="48">
        <v>0.5</v>
      </c>
      <c r="L92" s="48">
        <v>0.5</v>
      </c>
      <c r="M92" s="48">
        <v>0.5</v>
      </c>
      <c r="N92" s="48" t="s">
        <v>283</v>
      </c>
      <c r="O92" s="48">
        <v>1</v>
      </c>
      <c r="P92" s="48">
        <v>1</v>
      </c>
      <c r="Q92" s="34" t="s">
        <v>363</v>
      </c>
      <c r="R92" s="34" t="s">
        <v>364</v>
      </c>
      <c r="S92" s="48" t="s">
        <v>365</v>
      </c>
    </row>
    <row r="93" s="4" customFormat="1" ht="61.9" customHeight="1" spans="1:19">
      <c r="A93" s="13">
        <v>150</v>
      </c>
      <c r="B93" s="29" t="s">
        <v>368</v>
      </c>
      <c r="C93" s="29" t="s">
        <v>25</v>
      </c>
      <c r="D93" s="29"/>
      <c r="E93" s="29"/>
      <c r="F93" s="29" t="s">
        <v>25</v>
      </c>
      <c r="G93" s="29" t="s">
        <v>30</v>
      </c>
      <c r="H93" s="29">
        <v>0</v>
      </c>
      <c r="I93" s="29"/>
      <c r="J93" s="29">
        <v>0</v>
      </c>
      <c r="K93" s="29">
        <v>0</v>
      </c>
      <c r="L93" s="29">
        <v>0</v>
      </c>
      <c r="M93" s="29">
        <v>0</v>
      </c>
      <c r="N93" s="29" t="s">
        <v>283</v>
      </c>
      <c r="O93" s="29">
        <v>0</v>
      </c>
      <c r="P93" s="29">
        <v>0</v>
      </c>
      <c r="Q93" s="29"/>
      <c r="R93" s="29"/>
      <c r="S93" s="29" t="s">
        <v>371</v>
      </c>
    </row>
    <row r="94" s="4" customFormat="1" ht="74" customHeight="1" spans="1:19">
      <c r="A94" s="13">
        <v>152</v>
      </c>
      <c r="B94" s="23" t="s">
        <v>374</v>
      </c>
      <c r="C94" s="23"/>
      <c r="D94" s="23"/>
      <c r="E94" s="23"/>
      <c r="F94" s="23" t="s">
        <v>29</v>
      </c>
      <c r="G94" s="23" t="s">
        <v>293</v>
      </c>
      <c r="H94" s="24">
        <v>0</v>
      </c>
      <c r="I94" s="24"/>
      <c r="J94" s="24">
        <v>0</v>
      </c>
      <c r="K94" s="24">
        <v>0</v>
      </c>
      <c r="L94" s="24">
        <v>0</v>
      </c>
      <c r="M94" s="24">
        <v>0</v>
      </c>
      <c r="N94" s="24" t="s">
        <v>375</v>
      </c>
      <c r="O94" s="24">
        <v>0</v>
      </c>
      <c r="P94" s="24">
        <v>0</v>
      </c>
      <c r="Q94" s="25"/>
      <c r="R94" s="25"/>
      <c r="S94" s="25"/>
    </row>
    <row r="95" s="6" customFormat="1" ht="74" customHeight="1" spans="1:19">
      <c r="A95" s="13">
        <v>153</v>
      </c>
      <c r="B95" s="28" t="s">
        <v>376</v>
      </c>
      <c r="C95" s="28"/>
      <c r="D95" s="28"/>
      <c r="E95" s="28"/>
      <c r="F95" s="28" t="s">
        <v>29</v>
      </c>
      <c r="G95" s="28" t="s">
        <v>293</v>
      </c>
      <c r="H95" s="28">
        <v>0</v>
      </c>
      <c r="I95" s="41"/>
      <c r="J95" s="28">
        <v>0</v>
      </c>
      <c r="K95" s="28">
        <v>0</v>
      </c>
      <c r="L95" s="28">
        <v>0</v>
      </c>
      <c r="M95" s="28">
        <v>0</v>
      </c>
      <c r="N95" s="28" t="s">
        <v>375</v>
      </c>
      <c r="O95" s="28">
        <v>0</v>
      </c>
      <c r="P95" s="28">
        <v>0</v>
      </c>
      <c r="Q95" s="41"/>
      <c r="R95" s="41"/>
      <c r="S95" s="41"/>
    </row>
    <row r="96" s="6" customFormat="1" ht="74" customHeight="1" spans="1:19">
      <c r="A96" s="13">
        <v>154</v>
      </c>
      <c r="B96" s="28" t="s">
        <v>377</v>
      </c>
      <c r="C96" s="28"/>
      <c r="D96" s="28"/>
      <c r="E96" s="28"/>
      <c r="F96" s="28" t="s">
        <v>29</v>
      </c>
      <c r="G96" s="28" t="s">
        <v>293</v>
      </c>
      <c r="H96" s="28">
        <v>0</v>
      </c>
      <c r="I96" s="41"/>
      <c r="J96" s="28">
        <v>0</v>
      </c>
      <c r="K96" s="28">
        <v>0</v>
      </c>
      <c r="L96" s="28">
        <v>0</v>
      </c>
      <c r="M96" s="28">
        <v>0</v>
      </c>
      <c r="N96" s="28" t="s">
        <v>375</v>
      </c>
      <c r="O96" s="28">
        <v>0</v>
      </c>
      <c r="P96" s="28">
        <v>0</v>
      </c>
      <c r="Q96" s="41"/>
      <c r="R96" s="41"/>
      <c r="S96" s="41"/>
    </row>
    <row r="97" s="6" customFormat="1" ht="74" customHeight="1" spans="1:19">
      <c r="A97" s="13">
        <v>155</v>
      </c>
      <c r="B97" s="28" t="s">
        <v>378</v>
      </c>
      <c r="C97" s="28"/>
      <c r="D97" s="28"/>
      <c r="E97" s="28"/>
      <c r="F97" s="28" t="s">
        <v>29</v>
      </c>
      <c r="G97" s="28" t="s">
        <v>293</v>
      </c>
      <c r="H97" s="28">
        <v>0</v>
      </c>
      <c r="I97" s="41"/>
      <c r="J97" s="28">
        <v>0</v>
      </c>
      <c r="K97" s="28">
        <v>0</v>
      </c>
      <c r="L97" s="28">
        <v>0</v>
      </c>
      <c r="M97" s="28">
        <v>0</v>
      </c>
      <c r="N97" s="28" t="s">
        <v>375</v>
      </c>
      <c r="O97" s="28">
        <v>0</v>
      </c>
      <c r="P97" s="28">
        <v>0</v>
      </c>
      <c r="Q97" s="41"/>
      <c r="R97" s="41"/>
      <c r="S97" s="41"/>
    </row>
    <row r="98" s="6" customFormat="1" ht="73" customHeight="1" spans="1:19">
      <c r="A98" s="13">
        <v>156</v>
      </c>
      <c r="B98" s="22" t="s">
        <v>379</v>
      </c>
      <c r="C98" s="22"/>
      <c r="D98" s="22"/>
      <c r="E98" s="22"/>
      <c r="F98" s="22" t="s">
        <v>380</v>
      </c>
      <c r="G98" s="22" t="s">
        <v>34</v>
      </c>
      <c r="H98" s="22">
        <v>49</v>
      </c>
      <c r="I98" s="39"/>
      <c r="J98" s="22">
        <f>SUM(J99,J106,J113,J114,J115,J116,J117)</f>
        <v>125.5</v>
      </c>
      <c r="K98" s="22">
        <f>SUM(K99,K106,K113,K114,K115,K116,K117)</f>
        <v>106</v>
      </c>
      <c r="L98" s="22">
        <f>SUM(L99,L106,L113,L114,L115,L116,L117)</f>
        <v>19.5</v>
      </c>
      <c r="M98" s="22">
        <f>SUM(M99,M106,M113,M114,M115,M116,M117)</f>
        <v>0</v>
      </c>
      <c r="N98" s="22" t="s">
        <v>283</v>
      </c>
      <c r="O98" s="22">
        <v>49</v>
      </c>
      <c r="P98" s="22">
        <v>162</v>
      </c>
      <c r="Q98" s="39"/>
      <c r="R98" s="39"/>
      <c r="S98" s="22" t="s">
        <v>381</v>
      </c>
    </row>
    <row r="99" s="3" customFormat="1" ht="58" customHeight="1" spans="1:19">
      <c r="A99" s="13">
        <v>157</v>
      </c>
      <c r="B99" s="23" t="s">
        <v>382</v>
      </c>
      <c r="C99" s="23" t="s">
        <v>25</v>
      </c>
      <c r="D99" s="23"/>
      <c r="E99" s="23"/>
      <c r="F99" s="24" t="s">
        <v>29</v>
      </c>
      <c r="G99" s="25" t="s">
        <v>34</v>
      </c>
      <c r="H99" s="24">
        <v>11</v>
      </c>
      <c r="I99" s="24" t="s">
        <v>383</v>
      </c>
      <c r="J99" s="24">
        <v>49.5</v>
      </c>
      <c r="K99" s="24">
        <v>36</v>
      </c>
      <c r="L99" s="24">
        <v>13.5</v>
      </c>
      <c r="M99" s="24">
        <v>0</v>
      </c>
      <c r="N99" s="24" t="s">
        <v>283</v>
      </c>
      <c r="O99" s="24">
        <v>11</v>
      </c>
      <c r="P99" s="24">
        <v>36</v>
      </c>
      <c r="Q99" s="25"/>
      <c r="R99" s="25"/>
      <c r="S99" s="25" t="s">
        <v>381</v>
      </c>
    </row>
    <row r="100" s="9" customFormat="1" ht="38.45" customHeight="1" spans="1:19">
      <c r="A100" s="13">
        <v>158</v>
      </c>
      <c r="B100" s="29" t="s">
        <v>386</v>
      </c>
      <c r="C100" s="29" t="s">
        <v>25</v>
      </c>
      <c r="D100" s="29"/>
      <c r="E100" s="29"/>
      <c r="F100" s="29" t="s">
        <v>29</v>
      </c>
      <c r="G100" s="29" t="s">
        <v>34</v>
      </c>
      <c r="H100" s="29">
        <v>10</v>
      </c>
      <c r="I100" s="29" t="s">
        <v>387</v>
      </c>
      <c r="J100" s="29">
        <v>45</v>
      </c>
      <c r="K100" s="29">
        <v>36</v>
      </c>
      <c r="L100" s="29">
        <v>9</v>
      </c>
      <c r="M100" s="29">
        <v>0</v>
      </c>
      <c r="N100" s="29" t="s">
        <v>283</v>
      </c>
      <c r="O100" s="29">
        <v>10</v>
      </c>
      <c r="P100" s="29">
        <v>32</v>
      </c>
      <c r="Q100" s="29"/>
      <c r="R100" s="29"/>
      <c r="S100" s="29" t="s">
        <v>381</v>
      </c>
    </row>
    <row r="101" s="9" customFormat="1" ht="38.45" customHeight="1" spans="1:19">
      <c r="A101" s="13">
        <v>160</v>
      </c>
      <c r="B101" s="34"/>
      <c r="C101" s="48" t="s">
        <v>47</v>
      </c>
      <c r="D101" s="48" t="s">
        <v>48</v>
      </c>
      <c r="E101" s="48"/>
      <c r="F101" s="48" t="s">
        <v>29</v>
      </c>
      <c r="G101" s="48" t="s">
        <v>34</v>
      </c>
      <c r="H101" s="48">
        <v>10</v>
      </c>
      <c r="I101" s="48" t="s">
        <v>392</v>
      </c>
      <c r="J101" s="48">
        <v>45</v>
      </c>
      <c r="K101" s="48">
        <v>36</v>
      </c>
      <c r="L101" s="48">
        <v>9</v>
      </c>
      <c r="M101" s="48">
        <v>0</v>
      </c>
      <c r="N101" s="48" t="s">
        <v>283</v>
      </c>
      <c r="O101" s="48">
        <v>10</v>
      </c>
      <c r="P101" s="48">
        <v>32</v>
      </c>
      <c r="Q101" s="48" t="s">
        <v>433</v>
      </c>
      <c r="R101" s="48" t="s">
        <v>822</v>
      </c>
      <c r="S101" s="48" t="s">
        <v>381</v>
      </c>
    </row>
    <row r="102" s="9" customFormat="1" ht="38.45" customHeight="1" spans="1:19">
      <c r="A102" s="13">
        <v>163</v>
      </c>
      <c r="B102" s="29" t="s">
        <v>398</v>
      </c>
      <c r="C102" s="29" t="s">
        <v>25</v>
      </c>
      <c r="D102" s="29"/>
      <c r="E102" s="29"/>
      <c r="F102" s="29" t="s">
        <v>29</v>
      </c>
      <c r="G102" s="29" t="s">
        <v>34</v>
      </c>
      <c r="H102" s="29">
        <v>0</v>
      </c>
      <c r="I102" s="29" t="s">
        <v>399</v>
      </c>
      <c r="J102" s="29">
        <v>0</v>
      </c>
      <c r="K102" s="29">
        <v>0</v>
      </c>
      <c r="L102" s="29">
        <v>0</v>
      </c>
      <c r="M102" s="29">
        <v>0</v>
      </c>
      <c r="N102" s="29" t="s">
        <v>283</v>
      </c>
      <c r="O102" s="29">
        <v>0</v>
      </c>
      <c r="P102" s="29">
        <v>0</v>
      </c>
      <c r="Q102" s="29"/>
      <c r="R102" s="29"/>
      <c r="S102" s="29" t="s">
        <v>381</v>
      </c>
    </row>
    <row r="103" s="9" customFormat="1" ht="38.45" customHeight="1" spans="1:19">
      <c r="A103" s="13">
        <v>168</v>
      </c>
      <c r="B103" s="29" t="s">
        <v>408</v>
      </c>
      <c r="C103" s="29" t="s">
        <v>25</v>
      </c>
      <c r="D103" s="29"/>
      <c r="E103" s="29"/>
      <c r="F103" s="29" t="s">
        <v>29</v>
      </c>
      <c r="G103" s="29" t="s">
        <v>34</v>
      </c>
      <c r="H103" s="29">
        <v>0</v>
      </c>
      <c r="I103" s="29" t="s">
        <v>409</v>
      </c>
      <c r="J103" s="29">
        <v>0</v>
      </c>
      <c r="K103" s="29">
        <v>0</v>
      </c>
      <c r="L103" s="29">
        <v>0</v>
      </c>
      <c r="M103" s="29">
        <v>0</v>
      </c>
      <c r="N103" s="29" t="s">
        <v>283</v>
      </c>
      <c r="O103" s="29">
        <v>0</v>
      </c>
      <c r="P103" s="29">
        <v>0</v>
      </c>
      <c r="Q103" s="29"/>
      <c r="R103" s="29"/>
      <c r="S103" s="29" t="s">
        <v>381</v>
      </c>
    </row>
    <row r="104" s="9" customFormat="1" ht="38.45" customHeight="1" spans="1:19">
      <c r="A104" s="13">
        <v>169</v>
      </c>
      <c r="B104" s="29" t="s">
        <v>410</v>
      </c>
      <c r="C104" s="29" t="s">
        <v>25</v>
      </c>
      <c r="D104" s="29"/>
      <c r="E104" s="29"/>
      <c r="F104" s="29" t="s">
        <v>29</v>
      </c>
      <c r="G104" s="29" t="s">
        <v>34</v>
      </c>
      <c r="H104" s="29">
        <v>1</v>
      </c>
      <c r="I104" s="29" t="s">
        <v>411</v>
      </c>
      <c r="J104" s="29">
        <v>4.5</v>
      </c>
      <c r="K104" s="29">
        <v>0</v>
      </c>
      <c r="L104" s="29">
        <v>4.5</v>
      </c>
      <c r="M104" s="29">
        <v>0</v>
      </c>
      <c r="N104" s="29" t="s">
        <v>283</v>
      </c>
      <c r="O104" s="29">
        <v>1</v>
      </c>
      <c r="P104" s="29">
        <v>4</v>
      </c>
      <c r="Q104" s="29"/>
      <c r="R104" s="29"/>
      <c r="S104" s="29" t="s">
        <v>381</v>
      </c>
    </row>
    <row r="105" s="9" customFormat="1" ht="38.45" customHeight="1" spans="1:19">
      <c r="A105" s="13"/>
      <c r="B105" s="56"/>
      <c r="C105" s="48" t="s">
        <v>47</v>
      </c>
      <c r="D105" s="48" t="s">
        <v>48</v>
      </c>
      <c r="E105" s="48"/>
      <c r="F105" s="48" t="s">
        <v>29</v>
      </c>
      <c r="G105" s="48" t="s">
        <v>34</v>
      </c>
      <c r="H105" s="48">
        <v>1</v>
      </c>
      <c r="I105" s="48" t="s">
        <v>823</v>
      </c>
      <c r="J105" s="48">
        <v>4.5</v>
      </c>
      <c r="K105" s="48">
        <v>0</v>
      </c>
      <c r="L105" s="48">
        <v>4.5</v>
      </c>
      <c r="M105" s="48">
        <v>0</v>
      </c>
      <c r="N105" s="48" t="s">
        <v>283</v>
      </c>
      <c r="O105" s="48">
        <v>1</v>
      </c>
      <c r="P105" s="48">
        <v>4</v>
      </c>
      <c r="Q105" s="48" t="s">
        <v>412</v>
      </c>
      <c r="R105" s="48" t="s">
        <v>824</v>
      </c>
      <c r="S105" s="48" t="s">
        <v>381</v>
      </c>
    </row>
    <row r="106" s="9" customFormat="1" ht="38.45" customHeight="1" spans="1:19">
      <c r="A106" s="13">
        <v>171</v>
      </c>
      <c r="B106" s="23" t="s">
        <v>419</v>
      </c>
      <c r="C106" s="23" t="s">
        <v>25</v>
      </c>
      <c r="D106" s="23"/>
      <c r="E106" s="23"/>
      <c r="F106" s="24" t="s">
        <v>420</v>
      </c>
      <c r="G106" s="25" t="s">
        <v>34</v>
      </c>
      <c r="H106" s="24">
        <v>38</v>
      </c>
      <c r="I106" s="24" t="s">
        <v>421</v>
      </c>
      <c r="J106" s="24">
        <v>76</v>
      </c>
      <c r="K106" s="24">
        <v>70</v>
      </c>
      <c r="L106" s="24">
        <v>6</v>
      </c>
      <c r="M106" s="24">
        <v>0</v>
      </c>
      <c r="N106" s="25" t="s">
        <v>283</v>
      </c>
      <c r="O106" s="24">
        <v>38</v>
      </c>
      <c r="P106" s="24">
        <v>126</v>
      </c>
      <c r="Q106" s="25"/>
      <c r="R106" s="25"/>
      <c r="S106" s="25" t="s">
        <v>381</v>
      </c>
    </row>
    <row r="107" s="9" customFormat="1" ht="38.45" customHeight="1" spans="1:19">
      <c r="A107" s="13">
        <v>172</v>
      </c>
      <c r="B107" s="29" t="s">
        <v>386</v>
      </c>
      <c r="C107" s="29" t="s">
        <v>25</v>
      </c>
      <c r="D107" s="29"/>
      <c r="E107" s="29"/>
      <c r="F107" s="29" t="s">
        <v>420</v>
      </c>
      <c r="G107" s="29" t="s">
        <v>34</v>
      </c>
      <c r="H107" s="29">
        <v>35</v>
      </c>
      <c r="I107" s="29" t="s">
        <v>423</v>
      </c>
      <c r="J107" s="29">
        <v>70</v>
      </c>
      <c r="K107" s="29">
        <v>70</v>
      </c>
      <c r="L107" s="29">
        <v>0</v>
      </c>
      <c r="M107" s="29">
        <v>0</v>
      </c>
      <c r="N107" s="29" t="s">
        <v>283</v>
      </c>
      <c r="O107" s="29">
        <v>35</v>
      </c>
      <c r="P107" s="29">
        <v>119</v>
      </c>
      <c r="Q107" s="29"/>
      <c r="R107" s="29"/>
      <c r="S107" s="29" t="s">
        <v>381</v>
      </c>
    </row>
    <row r="108" s="9" customFormat="1" ht="38.45" customHeight="1" spans="1:19">
      <c r="A108" s="13">
        <v>174</v>
      </c>
      <c r="B108" s="34"/>
      <c r="C108" s="48" t="s">
        <v>47</v>
      </c>
      <c r="D108" s="48" t="s">
        <v>48</v>
      </c>
      <c r="E108" s="48"/>
      <c r="F108" s="48" t="s">
        <v>420</v>
      </c>
      <c r="G108" s="48" t="s">
        <v>34</v>
      </c>
      <c r="H108" s="48">
        <v>35</v>
      </c>
      <c r="I108" s="48" t="s">
        <v>427</v>
      </c>
      <c r="J108" s="48">
        <v>70</v>
      </c>
      <c r="K108" s="48">
        <v>70</v>
      </c>
      <c r="L108" s="48">
        <v>0</v>
      </c>
      <c r="M108" s="48">
        <v>0</v>
      </c>
      <c r="N108" s="48" t="s">
        <v>283</v>
      </c>
      <c r="O108" s="48">
        <v>35</v>
      </c>
      <c r="P108" s="48">
        <v>119</v>
      </c>
      <c r="Q108" s="48" t="s">
        <v>388</v>
      </c>
      <c r="R108" s="48" t="s">
        <v>825</v>
      </c>
      <c r="S108" s="48" t="s">
        <v>381</v>
      </c>
    </row>
    <row r="109" s="9" customFormat="1" ht="38.45" customHeight="1" spans="1:19">
      <c r="A109" s="13">
        <v>177</v>
      </c>
      <c r="B109" s="29" t="s">
        <v>398</v>
      </c>
      <c r="C109" s="29" t="s">
        <v>25</v>
      </c>
      <c r="D109" s="29"/>
      <c r="E109" s="29"/>
      <c r="F109" s="29" t="s">
        <v>420</v>
      </c>
      <c r="G109" s="29" t="s">
        <v>34</v>
      </c>
      <c r="H109" s="29">
        <v>3</v>
      </c>
      <c r="I109" s="29" t="s">
        <v>435</v>
      </c>
      <c r="J109" s="29">
        <v>6</v>
      </c>
      <c r="K109" s="29">
        <v>0</v>
      </c>
      <c r="L109" s="29">
        <v>6</v>
      </c>
      <c r="M109" s="29">
        <v>0</v>
      </c>
      <c r="N109" s="29" t="s">
        <v>283</v>
      </c>
      <c r="O109" s="29">
        <v>3</v>
      </c>
      <c r="P109" s="29">
        <v>7</v>
      </c>
      <c r="Q109" s="29"/>
      <c r="R109" s="29"/>
      <c r="S109" s="29" t="s">
        <v>381</v>
      </c>
    </row>
    <row r="110" s="9" customFormat="1" ht="38.45" customHeight="1" spans="1:19">
      <c r="A110" s="13">
        <v>179</v>
      </c>
      <c r="B110" s="34"/>
      <c r="C110" s="48" t="s">
        <v>47</v>
      </c>
      <c r="D110" s="48" t="s">
        <v>48</v>
      </c>
      <c r="E110" s="48"/>
      <c r="F110" s="48" t="s">
        <v>420</v>
      </c>
      <c r="G110" s="48" t="s">
        <v>34</v>
      </c>
      <c r="H110" s="48">
        <v>3</v>
      </c>
      <c r="I110" s="48" t="s">
        <v>439</v>
      </c>
      <c r="J110" s="48">
        <v>6</v>
      </c>
      <c r="K110" s="48">
        <v>0</v>
      </c>
      <c r="L110" s="48">
        <v>6</v>
      </c>
      <c r="M110" s="48">
        <v>0</v>
      </c>
      <c r="N110" s="48" t="s">
        <v>283</v>
      </c>
      <c r="O110" s="48">
        <v>3</v>
      </c>
      <c r="P110" s="48">
        <v>7</v>
      </c>
      <c r="Q110" s="48" t="s">
        <v>400</v>
      </c>
      <c r="R110" s="48" t="s">
        <v>826</v>
      </c>
      <c r="S110" s="48" t="s">
        <v>381</v>
      </c>
    </row>
    <row r="111" s="9" customFormat="1" ht="38.45" customHeight="1" spans="1:19">
      <c r="A111" s="13">
        <v>182</v>
      </c>
      <c r="B111" s="29" t="s">
        <v>408</v>
      </c>
      <c r="C111" s="29" t="s">
        <v>25</v>
      </c>
      <c r="D111" s="29"/>
      <c r="E111" s="29"/>
      <c r="F111" s="29" t="s">
        <v>420</v>
      </c>
      <c r="G111" s="29" t="s">
        <v>34</v>
      </c>
      <c r="H111" s="29">
        <v>0</v>
      </c>
      <c r="I111" s="29" t="s">
        <v>446</v>
      </c>
      <c r="J111" s="29">
        <v>0</v>
      </c>
      <c r="K111" s="29">
        <v>0</v>
      </c>
      <c r="L111" s="29">
        <v>0</v>
      </c>
      <c r="M111" s="29">
        <v>0</v>
      </c>
      <c r="N111" s="29" t="s">
        <v>283</v>
      </c>
      <c r="O111" s="29">
        <v>0</v>
      </c>
      <c r="P111" s="29">
        <v>0</v>
      </c>
      <c r="Q111" s="29"/>
      <c r="R111" s="29"/>
      <c r="S111" s="29" t="s">
        <v>381</v>
      </c>
    </row>
    <row r="112" s="9" customFormat="1" ht="38.45" customHeight="1" spans="1:19">
      <c r="A112" s="13">
        <v>185</v>
      </c>
      <c r="B112" s="29" t="s">
        <v>410</v>
      </c>
      <c r="C112" s="29" t="s">
        <v>25</v>
      </c>
      <c r="D112" s="29"/>
      <c r="E112" s="29"/>
      <c r="F112" s="29" t="s">
        <v>420</v>
      </c>
      <c r="G112" s="29" t="s">
        <v>34</v>
      </c>
      <c r="H112" s="29">
        <v>0</v>
      </c>
      <c r="I112" s="29" t="s">
        <v>452</v>
      </c>
      <c r="J112" s="29">
        <v>0</v>
      </c>
      <c r="K112" s="29">
        <v>0</v>
      </c>
      <c r="L112" s="29">
        <v>0</v>
      </c>
      <c r="M112" s="29">
        <v>0</v>
      </c>
      <c r="N112" s="29" t="s">
        <v>283</v>
      </c>
      <c r="O112" s="29">
        <v>0</v>
      </c>
      <c r="P112" s="29">
        <v>0</v>
      </c>
      <c r="Q112" s="29"/>
      <c r="R112" s="29"/>
      <c r="S112" s="29" t="s">
        <v>381</v>
      </c>
    </row>
    <row r="113" s="9" customFormat="1" ht="38.45" customHeight="1" spans="1:19">
      <c r="A113" s="13">
        <v>188</v>
      </c>
      <c r="B113" s="23" t="s">
        <v>459</v>
      </c>
      <c r="C113" s="23"/>
      <c r="D113" s="23"/>
      <c r="E113" s="23"/>
      <c r="F113" s="23" t="s">
        <v>29</v>
      </c>
      <c r="G113" s="23" t="s">
        <v>34</v>
      </c>
      <c r="H113" s="24">
        <v>0</v>
      </c>
      <c r="I113" s="24" t="s">
        <v>460</v>
      </c>
      <c r="J113" s="24">
        <v>0</v>
      </c>
      <c r="K113" s="24">
        <v>0</v>
      </c>
      <c r="L113" s="24">
        <v>0</v>
      </c>
      <c r="M113" s="24">
        <v>0</v>
      </c>
      <c r="N113" s="24" t="s">
        <v>283</v>
      </c>
      <c r="O113" s="24">
        <v>0</v>
      </c>
      <c r="P113" s="24">
        <v>0</v>
      </c>
      <c r="Q113" s="24"/>
      <c r="R113" s="24"/>
      <c r="S113" s="25" t="s">
        <v>381</v>
      </c>
    </row>
    <row r="114" s="9" customFormat="1" ht="38.45" customHeight="1" spans="1:19">
      <c r="A114" s="13">
        <v>190</v>
      </c>
      <c r="B114" s="23" t="s">
        <v>463</v>
      </c>
      <c r="C114" s="23"/>
      <c r="D114" s="23"/>
      <c r="E114" s="23"/>
      <c r="F114" s="23" t="s">
        <v>420</v>
      </c>
      <c r="G114" s="23" t="s">
        <v>34</v>
      </c>
      <c r="H114" s="24">
        <v>0</v>
      </c>
      <c r="I114" s="24"/>
      <c r="J114" s="24">
        <v>0</v>
      </c>
      <c r="K114" s="24">
        <v>0</v>
      </c>
      <c r="L114" s="24">
        <v>0</v>
      </c>
      <c r="M114" s="24">
        <v>0</v>
      </c>
      <c r="N114" s="24" t="s">
        <v>283</v>
      </c>
      <c r="O114" s="24">
        <v>0</v>
      </c>
      <c r="P114" s="24">
        <v>0</v>
      </c>
      <c r="Q114" s="25"/>
      <c r="R114" s="25"/>
      <c r="S114" s="25" t="s">
        <v>381</v>
      </c>
    </row>
    <row r="115" s="9" customFormat="1" ht="38.45" customHeight="1" spans="1:19">
      <c r="A115" s="13">
        <v>191</v>
      </c>
      <c r="B115" s="23" t="s">
        <v>464</v>
      </c>
      <c r="C115" s="23"/>
      <c r="D115" s="23"/>
      <c r="E115" s="23"/>
      <c r="F115" s="23" t="s">
        <v>29</v>
      </c>
      <c r="G115" s="23" t="s">
        <v>34</v>
      </c>
      <c r="H115" s="24">
        <v>0</v>
      </c>
      <c r="I115" s="24"/>
      <c r="J115" s="24">
        <v>0</v>
      </c>
      <c r="K115" s="24">
        <v>0</v>
      </c>
      <c r="L115" s="24">
        <v>0</v>
      </c>
      <c r="M115" s="24">
        <v>0</v>
      </c>
      <c r="N115" s="24" t="s">
        <v>283</v>
      </c>
      <c r="O115" s="24">
        <v>0</v>
      </c>
      <c r="P115" s="24">
        <v>0</v>
      </c>
      <c r="Q115" s="25"/>
      <c r="R115" s="25"/>
      <c r="S115" s="25" t="s">
        <v>381</v>
      </c>
    </row>
    <row r="116" s="9" customFormat="1" ht="38.45" customHeight="1" spans="1:19">
      <c r="A116" s="13">
        <v>192</v>
      </c>
      <c r="B116" s="23" t="s">
        <v>465</v>
      </c>
      <c r="C116" s="23"/>
      <c r="D116" s="23"/>
      <c r="E116" s="23"/>
      <c r="F116" s="24" t="s">
        <v>29</v>
      </c>
      <c r="G116" s="25" t="s">
        <v>34</v>
      </c>
      <c r="H116" s="24">
        <v>0</v>
      </c>
      <c r="I116" s="24"/>
      <c r="J116" s="24">
        <v>0</v>
      </c>
      <c r="K116" s="24">
        <v>0</v>
      </c>
      <c r="L116" s="24">
        <v>0</v>
      </c>
      <c r="M116" s="24">
        <v>0</v>
      </c>
      <c r="N116" s="24" t="s">
        <v>283</v>
      </c>
      <c r="O116" s="24">
        <v>0</v>
      </c>
      <c r="P116" s="24">
        <v>0</v>
      </c>
      <c r="Q116" s="25"/>
      <c r="R116" s="25"/>
      <c r="S116" s="25" t="s">
        <v>381</v>
      </c>
    </row>
    <row r="117" s="9" customFormat="1" ht="38.45" customHeight="1" spans="1:19">
      <c r="A117" s="13">
        <v>193</v>
      </c>
      <c r="B117" s="23" t="s">
        <v>466</v>
      </c>
      <c r="C117" s="23"/>
      <c r="D117" s="23"/>
      <c r="E117" s="23"/>
      <c r="F117" s="23" t="s">
        <v>29</v>
      </c>
      <c r="G117" s="23" t="s">
        <v>34</v>
      </c>
      <c r="H117" s="24">
        <v>0</v>
      </c>
      <c r="I117" s="24"/>
      <c r="J117" s="24">
        <v>0</v>
      </c>
      <c r="K117" s="24">
        <v>0</v>
      </c>
      <c r="L117" s="24">
        <v>0</v>
      </c>
      <c r="M117" s="24">
        <v>0</v>
      </c>
      <c r="N117" s="24" t="s">
        <v>283</v>
      </c>
      <c r="O117" s="24">
        <v>0</v>
      </c>
      <c r="P117" s="24">
        <v>0</v>
      </c>
      <c r="Q117" s="25"/>
      <c r="R117" s="25"/>
      <c r="S117" s="25" t="s">
        <v>381</v>
      </c>
    </row>
    <row r="118" s="9" customFormat="1" ht="63" customHeight="1" spans="1:19">
      <c r="A118" s="13">
        <v>194</v>
      </c>
      <c r="B118" s="22" t="s">
        <v>467</v>
      </c>
      <c r="C118" s="22"/>
      <c r="D118" s="22"/>
      <c r="E118" s="22"/>
      <c r="F118" s="22" t="s">
        <v>25</v>
      </c>
      <c r="G118" s="22" t="s">
        <v>25</v>
      </c>
      <c r="H118" s="22" t="s">
        <v>25</v>
      </c>
      <c r="I118" s="39" t="s">
        <v>468</v>
      </c>
      <c r="J118" s="22">
        <f>SUM(J119,J120,J121,J122,J130,J131,J132)</f>
        <v>8.4</v>
      </c>
      <c r="K118" s="22">
        <f>SUM(K119,K120,K121,K122,K130,K131,K132)</f>
        <v>2.6</v>
      </c>
      <c r="L118" s="22">
        <f>SUM(L119,L120,L121,L122,L130,L131,L132)</f>
        <v>4.1</v>
      </c>
      <c r="M118" s="22">
        <f>SUM(M119,M120,M121,M122,M130,M131,M132)</f>
        <v>1.7</v>
      </c>
      <c r="N118" s="22" t="s">
        <v>469</v>
      </c>
      <c r="O118" s="22">
        <v>107</v>
      </c>
      <c r="P118" s="22">
        <v>107</v>
      </c>
      <c r="Q118" s="39"/>
      <c r="R118" s="39"/>
      <c r="S118" s="22" t="s">
        <v>470</v>
      </c>
    </row>
    <row r="119" s="6" customFormat="1" ht="31.15" customHeight="1" spans="1:19">
      <c r="A119" s="13">
        <v>195</v>
      </c>
      <c r="B119" s="23" t="s">
        <v>471</v>
      </c>
      <c r="C119" s="23"/>
      <c r="D119" s="23"/>
      <c r="E119" s="23"/>
      <c r="F119" s="24" t="s">
        <v>29</v>
      </c>
      <c r="G119" s="25" t="s">
        <v>293</v>
      </c>
      <c r="H119" s="24">
        <v>0</v>
      </c>
      <c r="I119" s="24"/>
      <c r="J119" s="24">
        <v>0</v>
      </c>
      <c r="K119" s="24">
        <v>0</v>
      </c>
      <c r="L119" s="24">
        <v>0</v>
      </c>
      <c r="M119" s="24">
        <v>0</v>
      </c>
      <c r="N119" s="25" t="s">
        <v>283</v>
      </c>
      <c r="O119" s="24">
        <v>0</v>
      </c>
      <c r="P119" s="24">
        <v>0</v>
      </c>
      <c r="Q119" s="25"/>
      <c r="R119" s="25"/>
      <c r="S119" s="25" t="s">
        <v>470</v>
      </c>
    </row>
    <row r="120" s="6" customFormat="1" ht="46" customHeight="1" spans="1:19">
      <c r="A120" s="13">
        <v>196</v>
      </c>
      <c r="B120" s="23" t="s">
        <v>472</v>
      </c>
      <c r="C120" s="23"/>
      <c r="D120" s="23"/>
      <c r="E120" s="23"/>
      <c r="F120" s="24" t="s">
        <v>29</v>
      </c>
      <c r="G120" s="25" t="s">
        <v>293</v>
      </c>
      <c r="H120" s="24">
        <v>0</v>
      </c>
      <c r="I120" s="24" t="s">
        <v>473</v>
      </c>
      <c r="J120" s="24">
        <v>0</v>
      </c>
      <c r="K120" s="24">
        <v>0</v>
      </c>
      <c r="L120" s="24">
        <v>0</v>
      </c>
      <c r="M120" s="24">
        <v>0</v>
      </c>
      <c r="N120" s="25" t="s">
        <v>283</v>
      </c>
      <c r="O120" s="24">
        <v>0</v>
      </c>
      <c r="P120" s="24">
        <v>0</v>
      </c>
      <c r="Q120" s="25"/>
      <c r="R120" s="25"/>
      <c r="S120" s="25" t="s">
        <v>470</v>
      </c>
    </row>
    <row r="121" s="6" customFormat="1" ht="46" customHeight="1" spans="1:19">
      <c r="A121" s="13">
        <v>200</v>
      </c>
      <c r="B121" s="23" t="s">
        <v>474</v>
      </c>
      <c r="C121" s="24"/>
      <c r="D121" s="24"/>
      <c r="E121" s="24"/>
      <c r="F121" s="24"/>
      <c r="G121" s="24"/>
      <c r="H121" s="24">
        <v>0</v>
      </c>
      <c r="I121" s="24"/>
      <c r="J121" s="24">
        <v>0</v>
      </c>
      <c r="K121" s="24">
        <v>0</v>
      </c>
      <c r="L121" s="24">
        <v>0</v>
      </c>
      <c r="M121" s="24">
        <v>0</v>
      </c>
      <c r="N121" s="25"/>
      <c r="O121" s="24">
        <v>0</v>
      </c>
      <c r="P121" s="24">
        <v>0</v>
      </c>
      <c r="Q121" s="25"/>
      <c r="R121" s="25"/>
      <c r="S121" s="25" t="s">
        <v>470</v>
      </c>
    </row>
    <row r="122" s="6" customFormat="1" ht="46" customHeight="1" spans="1:19">
      <c r="A122" s="13">
        <v>201</v>
      </c>
      <c r="B122" s="23" t="s">
        <v>475</v>
      </c>
      <c r="C122" s="24"/>
      <c r="D122" s="24"/>
      <c r="E122" s="24"/>
      <c r="F122" s="24" t="s">
        <v>29</v>
      </c>
      <c r="G122" s="24" t="s">
        <v>30</v>
      </c>
      <c r="H122" s="24">
        <v>2</v>
      </c>
      <c r="I122" s="24" t="s">
        <v>476</v>
      </c>
      <c r="J122" s="24">
        <f>SUM(J123,J128)</f>
        <v>8.4</v>
      </c>
      <c r="K122" s="24">
        <f>SUM(K123,K128)</f>
        <v>2.6</v>
      </c>
      <c r="L122" s="24">
        <f>SUM(L123,L128)</f>
        <v>4.1</v>
      </c>
      <c r="M122" s="24">
        <f>SUM(M123,M128)</f>
        <v>1.7</v>
      </c>
      <c r="N122" s="25" t="s">
        <v>27</v>
      </c>
      <c r="O122" s="24">
        <v>2</v>
      </c>
      <c r="P122" s="24">
        <v>2</v>
      </c>
      <c r="Q122" s="25"/>
      <c r="R122" s="25"/>
      <c r="S122" s="25" t="s">
        <v>477</v>
      </c>
    </row>
    <row r="123" s="6" customFormat="1" ht="46" customHeight="1" spans="1:19">
      <c r="A123" s="13">
        <v>202</v>
      </c>
      <c r="B123" s="28" t="s">
        <v>478</v>
      </c>
      <c r="C123" s="28"/>
      <c r="D123" s="28"/>
      <c r="E123" s="28"/>
      <c r="F123" s="28"/>
      <c r="G123" s="28"/>
      <c r="H123" s="28">
        <v>2</v>
      </c>
      <c r="I123" s="28" t="s">
        <v>479</v>
      </c>
      <c r="J123" s="28">
        <f>SUM(J124,J126)</f>
        <v>6.9</v>
      </c>
      <c r="K123" s="28">
        <f>SUM(K124,K126)</f>
        <v>2.1</v>
      </c>
      <c r="L123" s="28">
        <f>SUM(L124,L126)</f>
        <v>3.6</v>
      </c>
      <c r="M123" s="28">
        <f>SUM(M124,M126)</f>
        <v>1.2</v>
      </c>
      <c r="N123" s="28" t="s">
        <v>27</v>
      </c>
      <c r="O123" s="28">
        <v>2</v>
      </c>
      <c r="P123" s="28">
        <v>2</v>
      </c>
      <c r="Q123" s="28"/>
      <c r="R123" s="28"/>
      <c r="S123" s="41" t="s">
        <v>477</v>
      </c>
    </row>
    <row r="124" s="6" customFormat="1" ht="60" customHeight="1" spans="1:19">
      <c r="A124" s="13">
        <v>203</v>
      </c>
      <c r="B124" s="29" t="s">
        <v>808</v>
      </c>
      <c r="C124" s="29" t="s">
        <v>25</v>
      </c>
      <c r="D124" s="29"/>
      <c r="E124" s="29"/>
      <c r="F124" s="29" t="s">
        <v>25</v>
      </c>
      <c r="G124" s="29" t="s">
        <v>483</v>
      </c>
      <c r="H124" s="29">
        <v>16</v>
      </c>
      <c r="I124" s="29" t="s">
        <v>484</v>
      </c>
      <c r="J124" s="29">
        <f>SUM(J125)</f>
        <v>2.4</v>
      </c>
      <c r="K124" s="29">
        <f>SUM(K125)</f>
        <v>0.6</v>
      </c>
      <c r="L124" s="29">
        <f>SUM(L125)</f>
        <v>1.5</v>
      </c>
      <c r="M124" s="29">
        <f>SUM(M125)</f>
        <v>0.3</v>
      </c>
      <c r="N124" s="29" t="s">
        <v>27</v>
      </c>
      <c r="O124" s="29">
        <v>5</v>
      </c>
      <c r="P124" s="29">
        <v>5</v>
      </c>
      <c r="Q124" s="29"/>
      <c r="R124" s="29"/>
      <c r="S124" s="29" t="s">
        <v>477</v>
      </c>
    </row>
    <row r="125" s="4" customFormat="1" ht="73" customHeight="1" spans="1:19">
      <c r="A125" s="13">
        <v>203</v>
      </c>
      <c r="B125" s="33"/>
      <c r="C125" s="33" t="s">
        <v>47</v>
      </c>
      <c r="D125" s="33" t="s">
        <v>48</v>
      </c>
      <c r="E125" s="33"/>
      <c r="F125" s="33" t="s">
        <v>25</v>
      </c>
      <c r="G125" s="33" t="s">
        <v>483</v>
      </c>
      <c r="H125" s="33">
        <v>16</v>
      </c>
      <c r="I125" s="33" t="s">
        <v>488</v>
      </c>
      <c r="J125" s="33">
        <f t="shared" ref="J125:J129" si="0">SUM(K125+L125+M125)</f>
        <v>2.4</v>
      </c>
      <c r="K125" s="33">
        <v>0.6</v>
      </c>
      <c r="L125" s="33">
        <v>1.5</v>
      </c>
      <c r="M125" s="33">
        <v>0.3</v>
      </c>
      <c r="N125" s="33" t="s">
        <v>27</v>
      </c>
      <c r="O125" s="33">
        <v>5</v>
      </c>
      <c r="P125" s="33">
        <v>5</v>
      </c>
      <c r="Q125" s="33" t="s">
        <v>480</v>
      </c>
      <c r="R125" s="33" t="s">
        <v>489</v>
      </c>
      <c r="S125" s="33" t="s">
        <v>477</v>
      </c>
    </row>
    <row r="126" s="6" customFormat="1" ht="60" customHeight="1" spans="1:19">
      <c r="A126" s="13">
        <v>208</v>
      </c>
      <c r="B126" s="29" t="s">
        <v>809</v>
      </c>
      <c r="C126" s="29" t="s">
        <v>25</v>
      </c>
      <c r="D126" s="29"/>
      <c r="E126" s="29"/>
      <c r="F126" s="29" t="s">
        <v>25</v>
      </c>
      <c r="G126" s="29" t="s">
        <v>483</v>
      </c>
      <c r="H126" s="29">
        <v>30</v>
      </c>
      <c r="I126" s="29" t="s">
        <v>497</v>
      </c>
      <c r="J126" s="29">
        <f>SUM(J127)</f>
        <v>4.5</v>
      </c>
      <c r="K126" s="29">
        <f>SUM(K127)</f>
        <v>1.5</v>
      </c>
      <c r="L126" s="29">
        <f>SUM(L127)</f>
        <v>2.1</v>
      </c>
      <c r="M126" s="29">
        <f>SUM(M127)</f>
        <v>0.9</v>
      </c>
      <c r="N126" s="29" t="s">
        <v>27</v>
      </c>
      <c r="O126" s="29">
        <v>7</v>
      </c>
      <c r="P126" s="29">
        <v>7</v>
      </c>
      <c r="Q126" s="29"/>
      <c r="R126" s="29"/>
      <c r="S126" s="29" t="s">
        <v>477</v>
      </c>
    </row>
    <row r="127" s="4" customFormat="1" ht="78" customHeight="1" spans="1:19">
      <c r="A127" s="13"/>
      <c r="B127" s="33"/>
      <c r="C127" s="33" t="s">
        <v>47</v>
      </c>
      <c r="D127" s="33" t="s">
        <v>48</v>
      </c>
      <c r="E127" s="33"/>
      <c r="F127" s="33" t="s">
        <v>25</v>
      </c>
      <c r="G127" s="33" t="s">
        <v>483</v>
      </c>
      <c r="H127" s="33">
        <v>30</v>
      </c>
      <c r="I127" s="33" t="s">
        <v>500</v>
      </c>
      <c r="J127" s="33">
        <f t="shared" si="0"/>
        <v>4.5</v>
      </c>
      <c r="K127" s="33">
        <v>1.5</v>
      </c>
      <c r="L127" s="33">
        <v>2.1</v>
      </c>
      <c r="M127" s="33">
        <v>0.9</v>
      </c>
      <c r="N127" s="33" t="s">
        <v>27</v>
      </c>
      <c r="O127" s="33">
        <v>7</v>
      </c>
      <c r="P127" s="33">
        <v>7</v>
      </c>
      <c r="Q127" s="33" t="s">
        <v>480</v>
      </c>
      <c r="R127" s="33" t="s">
        <v>499</v>
      </c>
      <c r="S127" s="33" t="s">
        <v>477</v>
      </c>
    </row>
    <row r="128" s="6" customFormat="1" ht="46" customHeight="1" spans="1:19">
      <c r="A128" s="13">
        <v>211</v>
      </c>
      <c r="B128" s="28" t="s">
        <v>505</v>
      </c>
      <c r="C128" s="28"/>
      <c r="D128" s="28"/>
      <c r="E128" s="28"/>
      <c r="F128" s="28"/>
      <c r="G128" s="28"/>
      <c r="H128" s="28">
        <v>6</v>
      </c>
      <c r="I128" s="28"/>
      <c r="J128" s="28">
        <f>SUM(J129)</f>
        <v>1.5</v>
      </c>
      <c r="K128" s="28">
        <f>SUM(K129)</f>
        <v>0.5</v>
      </c>
      <c r="L128" s="28">
        <f>SUM(L129)</f>
        <v>0.5</v>
      </c>
      <c r="M128" s="28">
        <f>SUM(M129)</f>
        <v>0.5</v>
      </c>
      <c r="N128" s="28" t="s">
        <v>27</v>
      </c>
      <c r="O128" s="28">
        <v>0</v>
      </c>
      <c r="P128" s="28">
        <v>0</v>
      </c>
      <c r="Q128" s="41"/>
      <c r="R128" s="41"/>
      <c r="S128" s="41" t="s">
        <v>477</v>
      </c>
    </row>
    <row r="129" s="4" customFormat="1" ht="46" customHeight="1" spans="1:19">
      <c r="A129" s="13"/>
      <c r="B129" s="33"/>
      <c r="C129" s="33" t="s">
        <v>47</v>
      </c>
      <c r="D129" s="33" t="s">
        <v>48</v>
      </c>
      <c r="E129" s="33"/>
      <c r="F129" s="33" t="s">
        <v>25</v>
      </c>
      <c r="G129" s="33" t="s">
        <v>483</v>
      </c>
      <c r="H129" s="33">
        <v>6</v>
      </c>
      <c r="I129" s="33" t="s">
        <v>507</v>
      </c>
      <c r="J129" s="33">
        <f t="shared" si="0"/>
        <v>1.5</v>
      </c>
      <c r="K129" s="33">
        <v>0.5</v>
      </c>
      <c r="L129" s="33">
        <v>0.5</v>
      </c>
      <c r="M129" s="33">
        <v>0.5</v>
      </c>
      <c r="N129" s="33" t="s">
        <v>27</v>
      </c>
      <c r="O129" s="33">
        <v>1</v>
      </c>
      <c r="P129" s="33">
        <v>1</v>
      </c>
      <c r="Q129" s="33" t="s">
        <v>508</v>
      </c>
      <c r="R129" s="33" t="s">
        <v>509</v>
      </c>
      <c r="S129" s="33" t="s">
        <v>477</v>
      </c>
    </row>
    <row r="130" s="6" customFormat="1" ht="46" customHeight="1" spans="1:19">
      <c r="A130" s="13">
        <v>212</v>
      </c>
      <c r="B130" s="23" t="s">
        <v>512</v>
      </c>
      <c r="C130" s="24"/>
      <c r="D130" s="24"/>
      <c r="E130" s="24"/>
      <c r="F130" s="24" t="s">
        <v>29</v>
      </c>
      <c r="G130" s="24" t="s">
        <v>30</v>
      </c>
      <c r="H130" s="24">
        <v>0</v>
      </c>
      <c r="I130" s="24"/>
      <c r="J130" s="24">
        <v>0</v>
      </c>
      <c r="K130" s="24">
        <v>0</v>
      </c>
      <c r="L130" s="24">
        <v>0</v>
      </c>
      <c r="M130" s="24">
        <v>0</v>
      </c>
      <c r="N130" s="25" t="s">
        <v>283</v>
      </c>
      <c r="O130" s="24">
        <v>0</v>
      </c>
      <c r="P130" s="24">
        <v>0</v>
      </c>
      <c r="Q130" s="25"/>
      <c r="R130" s="25"/>
      <c r="S130" s="25"/>
    </row>
    <row r="131" s="6" customFormat="1" ht="46" customHeight="1" spans="1:19">
      <c r="A131" s="13">
        <v>213</v>
      </c>
      <c r="B131" s="23" t="s">
        <v>513</v>
      </c>
      <c r="C131" s="24"/>
      <c r="D131" s="24"/>
      <c r="E131" s="24"/>
      <c r="F131" s="24" t="s">
        <v>29</v>
      </c>
      <c r="G131" s="24" t="s">
        <v>30</v>
      </c>
      <c r="H131" s="24">
        <v>0</v>
      </c>
      <c r="I131" s="24"/>
      <c r="J131" s="24">
        <v>0</v>
      </c>
      <c r="K131" s="24">
        <v>0</v>
      </c>
      <c r="L131" s="24">
        <v>0</v>
      </c>
      <c r="M131" s="24">
        <v>0</v>
      </c>
      <c r="N131" s="25" t="s">
        <v>283</v>
      </c>
      <c r="O131" s="24">
        <v>0</v>
      </c>
      <c r="P131" s="24">
        <v>0</v>
      </c>
      <c r="Q131" s="25"/>
      <c r="R131" s="25"/>
      <c r="S131" s="25"/>
    </row>
    <row r="132" s="6" customFormat="1" ht="46" customHeight="1" spans="1:19">
      <c r="A132" s="13">
        <v>214</v>
      </c>
      <c r="B132" s="23" t="s">
        <v>514</v>
      </c>
      <c r="C132" s="24"/>
      <c r="D132" s="24"/>
      <c r="E132" s="24"/>
      <c r="F132" s="24" t="s">
        <v>29</v>
      </c>
      <c r="G132" s="24" t="s">
        <v>30</v>
      </c>
      <c r="H132" s="24">
        <v>990</v>
      </c>
      <c r="I132" s="24" t="s">
        <v>515</v>
      </c>
      <c r="J132" s="24">
        <v>0</v>
      </c>
      <c r="K132" s="24">
        <v>0</v>
      </c>
      <c r="L132" s="24">
        <v>0</v>
      </c>
      <c r="M132" s="24">
        <v>0</v>
      </c>
      <c r="N132" s="25" t="s">
        <v>283</v>
      </c>
      <c r="O132" s="24">
        <v>105</v>
      </c>
      <c r="P132" s="24">
        <v>105</v>
      </c>
      <c r="Q132" s="25"/>
      <c r="R132" s="25"/>
      <c r="S132" s="25"/>
    </row>
    <row r="133" s="1" customFormat="1" ht="36" customHeight="1" spans="1:19">
      <c r="A133" s="13">
        <v>276</v>
      </c>
      <c r="B133" s="22" t="s">
        <v>516</v>
      </c>
      <c r="C133" s="22"/>
      <c r="D133" s="22"/>
      <c r="E133" s="22"/>
      <c r="F133" s="22" t="s">
        <v>25</v>
      </c>
      <c r="G133" s="22" t="s">
        <v>25</v>
      </c>
      <c r="H133" s="22" t="s">
        <v>25</v>
      </c>
      <c r="I133" s="39"/>
      <c r="J133" s="22">
        <f>SUM(J134,J135,J137,J136,J138,J139)</f>
        <v>0</v>
      </c>
      <c r="K133" s="22">
        <f>SUM(K134,K135,K137,K136,K138,K139)</f>
        <v>0</v>
      </c>
      <c r="L133" s="22">
        <f>SUM(L134,L135,L137,L136,L138,L139)</f>
        <v>0</v>
      </c>
      <c r="M133" s="22">
        <f>SUM(M134,M135,M137,M136,M138,M139)</f>
        <v>0</v>
      </c>
      <c r="N133" s="22" t="s">
        <v>283</v>
      </c>
      <c r="O133" s="22">
        <v>810</v>
      </c>
      <c r="P133" s="22">
        <v>2676</v>
      </c>
      <c r="Q133" s="39"/>
      <c r="R133" s="39"/>
      <c r="S133" s="22"/>
    </row>
    <row r="134" s="1" customFormat="1" ht="44" customHeight="1" spans="1:19">
      <c r="A134" s="13">
        <v>277</v>
      </c>
      <c r="B134" s="23" t="s">
        <v>517</v>
      </c>
      <c r="C134" s="24"/>
      <c r="D134" s="24"/>
      <c r="E134" s="24"/>
      <c r="F134" s="24" t="s">
        <v>136</v>
      </c>
      <c r="G134" s="24" t="s">
        <v>293</v>
      </c>
      <c r="H134" s="24">
        <v>0</v>
      </c>
      <c r="I134" s="24"/>
      <c r="J134" s="24">
        <v>0</v>
      </c>
      <c r="K134" s="24">
        <v>0</v>
      </c>
      <c r="L134" s="24">
        <v>0</v>
      </c>
      <c r="M134" s="24">
        <v>0</v>
      </c>
      <c r="N134" s="25" t="s">
        <v>283</v>
      </c>
      <c r="O134" s="24">
        <v>0</v>
      </c>
      <c r="P134" s="24">
        <v>0</v>
      </c>
      <c r="Q134" s="25"/>
      <c r="R134" s="25"/>
      <c r="S134" s="25" t="s">
        <v>518</v>
      </c>
    </row>
    <row r="135" s="1" customFormat="1" ht="44" customHeight="1" spans="1:19">
      <c r="A135" s="13">
        <v>278</v>
      </c>
      <c r="B135" s="23" t="s">
        <v>519</v>
      </c>
      <c r="C135" s="24"/>
      <c r="D135" s="24"/>
      <c r="E135" s="24"/>
      <c r="F135" s="24" t="s">
        <v>29</v>
      </c>
      <c r="G135" s="24" t="s">
        <v>520</v>
      </c>
      <c r="H135" s="24">
        <v>0</v>
      </c>
      <c r="I135" s="24"/>
      <c r="J135" s="24">
        <v>0</v>
      </c>
      <c r="K135" s="24">
        <v>0</v>
      </c>
      <c r="L135" s="24">
        <v>0</v>
      </c>
      <c r="M135" s="24">
        <v>0</v>
      </c>
      <c r="N135" s="25" t="s">
        <v>283</v>
      </c>
      <c r="O135" s="24">
        <v>0</v>
      </c>
      <c r="P135" s="24">
        <v>0</v>
      </c>
      <c r="Q135" s="25"/>
      <c r="R135" s="25"/>
      <c r="S135" s="25" t="s">
        <v>518</v>
      </c>
    </row>
    <row r="136" s="1" customFormat="1" ht="44" customHeight="1" spans="1:19">
      <c r="A136" s="13">
        <v>279</v>
      </c>
      <c r="B136" s="23" t="s">
        <v>521</v>
      </c>
      <c r="C136" s="24"/>
      <c r="D136" s="24"/>
      <c r="E136" s="24"/>
      <c r="F136" s="24" t="s">
        <v>29</v>
      </c>
      <c r="G136" s="24" t="s">
        <v>258</v>
      </c>
      <c r="H136" s="24">
        <v>0</v>
      </c>
      <c r="I136" s="24"/>
      <c r="J136" s="24">
        <v>0</v>
      </c>
      <c r="K136" s="24">
        <v>0</v>
      </c>
      <c r="L136" s="24">
        <v>0</v>
      </c>
      <c r="M136" s="24">
        <v>0</v>
      </c>
      <c r="N136" s="25" t="s">
        <v>283</v>
      </c>
      <c r="O136" s="24">
        <v>0</v>
      </c>
      <c r="P136" s="24">
        <v>0</v>
      </c>
      <c r="Q136" s="25"/>
      <c r="R136" s="25"/>
      <c r="S136" s="25" t="s">
        <v>518</v>
      </c>
    </row>
    <row r="137" s="1" customFormat="1" ht="44" customHeight="1" spans="1:19">
      <c r="A137" s="13">
        <v>280</v>
      </c>
      <c r="B137" s="23" t="s">
        <v>522</v>
      </c>
      <c r="C137" s="24"/>
      <c r="D137" s="24"/>
      <c r="E137" s="24"/>
      <c r="F137" s="24" t="s">
        <v>29</v>
      </c>
      <c r="G137" s="24" t="s">
        <v>483</v>
      </c>
      <c r="H137" s="24">
        <v>0</v>
      </c>
      <c r="I137" s="24"/>
      <c r="J137" s="24">
        <v>0</v>
      </c>
      <c r="K137" s="24">
        <v>0</v>
      </c>
      <c r="L137" s="24">
        <v>0</v>
      </c>
      <c r="M137" s="24">
        <v>0</v>
      </c>
      <c r="N137" s="25" t="s">
        <v>283</v>
      </c>
      <c r="O137" s="24">
        <v>0</v>
      </c>
      <c r="P137" s="24">
        <v>0</v>
      </c>
      <c r="Q137" s="25"/>
      <c r="R137" s="25"/>
      <c r="S137" s="25" t="s">
        <v>518</v>
      </c>
    </row>
    <row r="138" s="1" customFormat="1" ht="44" customHeight="1" spans="1:19">
      <c r="A138" s="13">
        <v>281</v>
      </c>
      <c r="B138" s="23" t="s">
        <v>523</v>
      </c>
      <c r="C138" s="24"/>
      <c r="D138" s="24"/>
      <c r="E138" s="24"/>
      <c r="F138" s="24" t="s">
        <v>29</v>
      </c>
      <c r="G138" s="24" t="s">
        <v>30</v>
      </c>
      <c r="H138" s="24">
        <v>2676</v>
      </c>
      <c r="I138" s="24"/>
      <c r="J138" s="24">
        <v>0</v>
      </c>
      <c r="K138" s="24">
        <v>0</v>
      </c>
      <c r="L138" s="24">
        <v>0</v>
      </c>
      <c r="M138" s="24">
        <v>0</v>
      </c>
      <c r="N138" s="25" t="s">
        <v>283</v>
      </c>
      <c r="O138" s="24">
        <v>810</v>
      </c>
      <c r="P138" s="24">
        <v>2676</v>
      </c>
      <c r="Q138" s="25"/>
      <c r="R138" s="25"/>
      <c r="S138" s="25" t="s">
        <v>518</v>
      </c>
    </row>
    <row r="139" s="1" customFormat="1" ht="44" customHeight="1" spans="1:19">
      <c r="A139" s="13">
        <v>282</v>
      </c>
      <c r="B139" s="23" t="s">
        <v>524</v>
      </c>
      <c r="C139" s="24"/>
      <c r="D139" s="24"/>
      <c r="E139" s="24"/>
      <c r="F139" s="24" t="s">
        <v>29</v>
      </c>
      <c r="G139" s="24" t="s">
        <v>483</v>
      </c>
      <c r="H139" s="24">
        <v>0</v>
      </c>
      <c r="I139" s="24"/>
      <c r="J139" s="24">
        <v>0</v>
      </c>
      <c r="K139" s="24">
        <v>0</v>
      </c>
      <c r="L139" s="24">
        <v>0</v>
      </c>
      <c r="M139" s="24">
        <v>0</v>
      </c>
      <c r="N139" s="25" t="s">
        <v>283</v>
      </c>
      <c r="O139" s="24">
        <v>0</v>
      </c>
      <c r="P139" s="24">
        <v>0</v>
      </c>
      <c r="Q139" s="25"/>
      <c r="R139" s="25"/>
      <c r="S139" s="25" t="s">
        <v>518</v>
      </c>
    </row>
    <row r="140" s="1" customFormat="1" ht="48" spans="1:19">
      <c r="A140" s="13">
        <v>283</v>
      </c>
      <c r="B140" s="28" t="s">
        <v>525</v>
      </c>
      <c r="C140" s="28"/>
      <c r="D140" s="28"/>
      <c r="E140" s="28"/>
      <c r="F140" s="28" t="s">
        <v>25</v>
      </c>
      <c r="G140" s="28" t="s">
        <v>30</v>
      </c>
      <c r="H140" s="28">
        <v>0</v>
      </c>
      <c r="I140" s="41" t="s">
        <v>810</v>
      </c>
      <c r="J140" s="28">
        <v>0</v>
      </c>
      <c r="K140" s="28">
        <v>0</v>
      </c>
      <c r="L140" s="28">
        <v>0</v>
      </c>
      <c r="M140" s="28">
        <v>0</v>
      </c>
      <c r="N140" s="28" t="s">
        <v>283</v>
      </c>
      <c r="O140" s="28">
        <v>0</v>
      </c>
      <c r="P140" s="28">
        <v>0</v>
      </c>
      <c r="Q140" s="28"/>
      <c r="R140" s="28"/>
      <c r="S140" s="41" t="s">
        <v>518</v>
      </c>
    </row>
    <row r="141" s="1" customFormat="1" ht="36" spans="1:256">
      <c r="A141" s="13">
        <v>288</v>
      </c>
      <c r="B141" s="28" t="s">
        <v>529</v>
      </c>
      <c r="C141" s="28"/>
      <c r="D141" s="28"/>
      <c r="E141" s="28"/>
      <c r="F141" s="28" t="s">
        <v>29</v>
      </c>
      <c r="G141" s="28" t="s">
        <v>483</v>
      </c>
      <c r="H141" s="28">
        <v>0</v>
      </c>
      <c r="I141" s="41"/>
      <c r="J141" s="28">
        <v>0</v>
      </c>
      <c r="K141" s="28">
        <v>0</v>
      </c>
      <c r="L141" s="28">
        <v>0</v>
      </c>
      <c r="M141" s="28">
        <v>0</v>
      </c>
      <c r="N141" s="28" t="s">
        <v>283</v>
      </c>
      <c r="O141" s="28">
        <v>0</v>
      </c>
      <c r="P141" s="28">
        <v>0</v>
      </c>
      <c r="Q141" s="41"/>
      <c r="R141" s="41"/>
      <c r="S141" s="41"/>
      <c r="T141" s="55"/>
      <c r="U141" s="55"/>
      <c r="V141" s="55"/>
      <c r="W141" s="55"/>
      <c r="X141" s="55"/>
      <c r="Y141" s="55"/>
      <c r="Z141" s="55"/>
      <c r="AA141" s="55"/>
      <c r="AB141" s="55"/>
      <c r="AC141" s="55"/>
      <c r="AD141" s="55"/>
      <c r="AE141" s="55"/>
      <c r="AF141" s="55"/>
      <c r="AG141" s="55"/>
      <c r="AH141" s="55"/>
      <c r="AI141" s="55"/>
      <c r="AJ141" s="55"/>
      <c r="AK141" s="55"/>
      <c r="AL141" s="55"/>
      <c r="AM141" s="55"/>
      <c r="AN141" s="55"/>
      <c r="AO141" s="55"/>
      <c r="AP141" s="55"/>
      <c r="AQ141" s="55"/>
      <c r="AR141" s="55"/>
      <c r="AS141" s="55"/>
      <c r="AT141" s="55"/>
      <c r="AU141" s="55"/>
      <c r="AV141" s="55"/>
      <c r="AW141" s="55"/>
      <c r="AX141" s="55"/>
      <c r="AY141" s="55"/>
      <c r="AZ141" s="55"/>
      <c r="BA141" s="55"/>
      <c r="BB141" s="55"/>
      <c r="BC141" s="55"/>
      <c r="BD141" s="55"/>
      <c r="BE141" s="55"/>
      <c r="BF141" s="55"/>
      <c r="BG141" s="55"/>
      <c r="BH141" s="55"/>
      <c r="BI141" s="55"/>
      <c r="BJ141" s="55"/>
      <c r="BK141" s="55"/>
      <c r="BL141" s="55"/>
      <c r="BM141" s="55"/>
      <c r="BN141" s="55"/>
      <c r="BO141" s="55"/>
      <c r="BP141" s="55"/>
      <c r="BQ141" s="55"/>
      <c r="BR141" s="55"/>
      <c r="BS141" s="55"/>
      <c r="BT141" s="55"/>
      <c r="BU141" s="55"/>
      <c r="BV141" s="55"/>
      <c r="BW141" s="55"/>
      <c r="BX141" s="55"/>
      <c r="BY141" s="55"/>
      <c r="BZ141" s="55"/>
      <c r="CA141" s="55"/>
      <c r="CB141" s="55"/>
      <c r="CC141" s="55"/>
      <c r="CD141" s="55"/>
      <c r="CE141" s="55"/>
      <c r="CF141" s="55"/>
      <c r="CG141" s="55"/>
      <c r="CH141" s="55"/>
      <c r="CI141" s="55"/>
      <c r="CJ141" s="55"/>
      <c r="CK141" s="55"/>
      <c r="CL141" s="55"/>
      <c r="CM141" s="55"/>
      <c r="CN141" s="55"/>
      <c r="CO141" s="55"/>
      <c r="CP141" s="55"/>
      <c r="CQ141" s="55"/>
      <c r="CR141" s="55"/>
      <c r="CS141" s="55"/>
      <c r="CT141" s="55"/>
      <c r="CU141" s="55"/>
      <c r="CV141" s="55"/>
      <c r="CW141" s="55"/>
      <c r="CX141" s="55"/>
      <c r="CY141" s="55"/>
      <c r="CZ141" s="55"/>
      <c r="DA141" s="55"/>
      <c r="DB141" s="55"/>
      <c r="DC141" s="55"/>
      <c r="DD141" s="55"/>
      <c r="DE141" s="55"/>
      <c r="DF141" s="55"/>
      <c r="DG141" s="55"/>
      <c r="DH141" s="55"/>
      <c r="DI141" s="55"/>
      <c r="DJ141" s="55"/>
      <c r="DK141" s="55"/>
      <c r="DL141" s="55"/>
      <c r="DM141" s="55"/>
      <c r="DN141" s="55"/>
      <c r="DO141" s="55"/>
      <c r="DP141" s="55"/>
      <c r="DQ141" s="55"/>
      <c r="DR141" s="55"/>
      <c r="DS141" s="55"/>
      <c r="DT141" s="55"/>
      <c r="DU141" s="55"/>
      <c r="DV141" s="55"/>
      <c r="DW141" s="55"/>
      <c r="DX141" s="55"/>
      <c r="DY141" s="55"/>
      <c r="DZ141" s="55"/>
      <c r="EA141" s="55"/>
      <c r="EB141" s="55"/>
      <c r="EC141" s="55"/>
      <c r="ED141" s="55"/>
      <c r="EE141" s="55"/>
      <c r="EF141" s="55"/>
      <c r="EG141" s="55"/>
      <c r="EH141" s="55"/>
      <c r="EI141" s="55"/>
      <c r="EJ141" s="55"/>
      <c r="EK141" s="55"/>
      <c r="EL141" s="55"/>
      <c r="EM141" s="55"/>
      <c r="EN141" s="55"/>
      <c r="EO141" s="55"/>
      <c r="EP141" s="55"/>
      <c r="EQ141" s="55"/>
      <c r="ER141" s="55"/>
      <c r="ES141" s="55"/>
      <c r="ET141" s="55"/>
      <c r="EU141" s="55"/>
      <c r="EV141" s="55"/>
      <c r="EW141" s="55"/>
      <c r="EX141" s="55"/>
      <c r="EY141" s="55"/>
      <c r="EZ141" s="55"/>
      <c r="FA141" s="55"/>
      <c r="FB141" s="55"/>
      <c r="FC141" s="55"/>
      <c r="FD141" s="55"/>
      <c r="FE141" s="55"/>
      <c r="FF141" s="55"/>
      <c r="FG141" s="55"/>
      <c r="FH141" s="55"/>
      <c r="FI141" s="55"/>
      <c r="FJ141" s="55"/>
      <c r="FK141" s="55"/>
      <c r="FL141" s="55"/>
      <c r="FM141" s="55"/>
      <c r="FN141" s="55"/>
      <c r="FO141" s="55"/>
      <c r="FP141" s="55"/>
      <c r="FQ141" s="55"/>
      <c r="FR141" s="55"/>
      <c r="FS141" s="55"/>
      <c r="FT141" s="55"/>
      <c r="FU141" s="55"/>
      <c r="FV141" s="55"/>
      <c r="FW141" s="55"/>
      <c r="FX141" s="55"/>
      <c r="FY141" s="55"/>
      <c r="FZ141" s="55"/>
      <c r="GA141" s="55"/>
      <c r="GB141" s="55"/>
      <c r="GC141" s="55"/>
      <c r="GD141" s="55"/>
      <c r="GE141" s="55"/>
      <c r="GF141" s="55"/>
      <c r="GG141" s="55"/>
      <c r="GH141" s="55"/>
      <c r="GI141" s="55"/>
      <c r="GJ141" s="55"/>
      <c r="GK141" s="55"/>
      <c r="GL141" s="55"/>
      <c r="GM141" s="55"/>
      <c r="GN141" s="55"/>
      <c r="GO141" s="55"/>
      <c r="GP141" s="55"/>
      <c r="GQ141" s="55"/>
      <c r="GR141" s="55"/>
      <c r="GS141" s="55"/>
      <c r="GT141" s="55"/>
      <c r="GU141" s="55"/>
      <c r="GV141" s="55"/>
      <c r="GW141" s="55"/>
      <c r="GX141" s="55"/>
      <c r="GY141" s="55"/>
      <c r="GZ141" s="55"/>
      <c r="HA141" s="55"/>
      <c r="HB141" s="55"/>
      <c r="HC141" s="55"/>
      <c r="HD141" s="55"/>
      <c r="HE141" s="55"/>
      <c r="HF141" s="55"/>
      <c r="HG141" s="55"/>
      <c r="HH141" s="55"/>
      <c r="HI141" s="55"/>
      <c r="HJ141" s="55"/>
      <c r="HK141" s="55"/>
      <c r="HL141" s="55"/>
      <c r="HM141" s="55"/>
      <c r="HN141" s="55"/>
      <c r="HO141" s="55"/>
      <c r="HP141" s="55"/>
      <c r="HQ141" s="55"/>
      <c r="HR141" s="55"/>
      <c r="HS141" s="55"/>
      <c r="HT141" s="55"/>
      <c r="HU141" s="55"/>
      <c r="HV141" s="55"/>
      <c r="HW141" s="55"/>
      <c r="HX141" s="55"/>
      <c r="HY141" s="55"/>
      <c r="HZ141" s="55"/>
      <c r="IA141" s="55"/>
      <c r="IB141" s="55"/>
      <c r="IC141" s="55"/>
      <c r="ID141" s="55"/>
      <c r="IE141" s="55"/>
      <c r="IF141" s="55"/>
      <c r="IG141" s="55"/>
      <c r="IH141" s="55"/>
      <c r="II141" s="55"/>
      <c r="IJ141" s="55"/>
      <c r="IK141" s="55"/>
      <c r="IL141" s="55"/>
      <c r="IM141" s="55"/>
      <c r="IN141" s="55"/>
      <c r="IO141" s="55"/>
      <c r="IP141" s="55"/>
      <c r="IQ141" s="55"/>
      <c r="IR141" s="55"/>
      <c r="IS141" s="55"/>
      <c r="IT141" s="55"/>
      <c r="IU141" s="55"/>
      <c r="IV141" s="55"/>
    </row>
    <row r="142" s="1" customFormat="1" ht="36" spans="1:256">
      <c r="A142" s="13">
        <v>289</v>
      </c>
      <c r="B142" s="28" t="s">
        <v>530</v>
      </c>
      <c r="C142" s="28"/>
      <c r="D142" s="28"/>
      <c r="E142" s="28"/>
      <c r="F142" s="28" t="s">
        <v>25</v>
      </c>
      <c r="G142" s="28" t="s">
        <v>30</v>
      </c>
      <c r="H142" s="28">
        <v>271</v>
      </c>
      <c r="I142" s="41"/>
      <c r="J142" s="28">
        <v>0</v>
      </c>
      <c r="K142" s="28">
        <v>0</v>
      </c>
      <c r="L142" s="28">
        <v>0</v>
      </c>
      <c r="M142" s="28">
        <v>0</v>
      </c>
      <c r="N142" s="28" t="s">
        <v>283</v>
      </c>
      <c r="O142" s="28">
        <v>0</v>
      </c>
      <c r="P142" s="28">
        <v>0</v>
      </c>
      <c r="Q142" s="28"/>
      <c r="R142" s="28"/>
      <c r="S142" s="41" t="s">
        <v>532</v>
      </c>
      <c r="T142" s="55"/>
      <c r="U142" s="55"/>
      <c r="V142" s="55"/>
      <c r="W142" s="55"/>
      <c r="X142" s="55"/>
      <c r="Y142" s="55"/>
      <c r="Z142" s="55"/>
      <c r="AA142" s="55"/>
      <c r="AB142" s="55"/>
      <c r="AC142" s="55"/>
      <c r="AD142" s="55"/>
      <c r="AE142" s="55"/>
      <c r="AF142" s="55"/>
      <c r="AG142" s="55"/>
      <c r="AH142" s="55"/>
      <c r="AI142" s="55"/>
      <c r="AJ142" s="55"/>
      <c r="AK142" s="55"/>
      <c r="AL142" s="55"/>
      <c r="AM142" s="55"/>
      <c r="AN142" s="55"/>
      <c r="AO142" s="55"/>
      <c r="AP142" s="55"/>
      <c r="AQ142" s="55"/>
      <c r="AR142" s="55"/>
      <c r="AS142" s="55"/>
      <c r="AT142" s="55"/>
      <c r="AU142" s="55"/>
      <c r="AV142" s="55"/>
      <c r="AW142" s="55"/>
      <c r="AX142" s="55"/>
      <c r="AY142" s="55"/>
      <c r="AZ142" s="55"/>
      <c r="BA142" s="55"/>
      <c r="BB142" s="55"/>
      <c r="BC142" s="55"/>
      <c r="BD142" s="55"/>
      <c r="BE142" s="55"/>
      <c r="BF142" s="55"/>
      <c r="BG142" s="55"/>
      <c r="BH142" s="55"/>
      <c r="BI142" s="55"/>
      <c r="BJ142" s="55"/>
      <c r="BK142" s="55"/>
      <c r="BL142" s="55"/>
      <c r="BM142" s="55"/>
      <c r="BN142" s="55"/>
      <c r="BO142" s="55"/>
      <c r="BP142" s="55"/>
      <c r="BQ142" s="55"/>
      <c r="BR142" s="55"/>
      <c r="BS142" s="55"/>
      <c r="BT142" s="55"/>
      <c r="BU142" s="55"/>
      <c r="BV142" s="55"/>
      <c r="BW142" s="55"/>
      <c r="BX142" s="55"/>
      <c r="BY142" s="55"/>
      <c r="BZ142" s="55"/>
      <c r="CA142" s="55"/>
      <c r="CB142" s="55"/>
      <c r="CC142" s="55"/>
      <c r="CD142" s="55"/>
      <c r="CE142" s="55"/>
      <c r="CF142" s="55"/>
      <c r="CG142" s="55"/>
      <c r="CH142" s="55"/>
      <c r="CI142" s="55"/>
      <c r="CJ142" s="55"/>
      <c r="CK142" s="55"/>
      <c r="CL142" s="55"/>
      <c r="CM142" s="55"/>
      <c r="CN142" s="55"/>
      <c r="CO142" s="55"/>
      <c r="CP142" s="55"/>
      <c r="CQ142" s="55"/>
      <c r="CR142" s="55"/>
      <c r="CS142" s="55"/>
      <c r="CT142" s="55"/>
      <c r="CU142" s="55"/>
      <c r="CV142" s="55"/>
      <c r="CW142" s="55"/>
      <c r="CX142" s="55"/>
      <c r="CY142" s="55"/>
      <c r="CZ142" s="55"/>
      <c r="DA142" s="55"/>
      <c r="DB142" s="55"/>
      <c r="DC142" s="55"/>
      <c r="DD142" s="55"/>
      <c r="DE142" s="55"/>
      <c r="DF142" s="55"/>
      <c r="DG142" s="55"/>
      <c r="DH142" s="55"/>
      <c r="DI142" s="55"/>
      <c r="DJ142" s="55"/>
      <c r="DK142" s="55"/>
      <c r="DL142" s="55"/>
      <c r="DM142" s="55"/>
      <c r="DN142" s="55"/>
      <c r="DO142" s="55"/>
      <c r="DP142" s="55"/>
      <c r="DQ142" s="55"/>
      <c r="DR142" s="55"/>
      <c r="DS142" s="55"/>
      <c r="DT142" s="55"/>
      <c r="DU142" s="55"/>
      <c r="DV142" s="55"/>
      <c r="DW142" s="55"/>
      <c r="DX142" s="55"/>
      <c r="DY142" s="55"/>
      <c r="DZ142" s="55"/>
      <c r="EA142" s="55"/>
      <c r="EB142" s="55"/>
      <c r="EC142" s="55"/>
      <c r="ED142" s="55"/>
      <c r="EE142" s="55"/>
      <c r="EF142" s="55"/>
      <c r="EG142" s="55"/>
      <c r="EH142" s="55"/>
      <c r="EI142" s="55"/>
      <c r="EJ142" s="55"/>
      <c r="EK142" s="55"/>
      <c r="EL142" s="55"/>
      <c r="EM142" s="55"/>
      <c r="EN142" s="55"/>
      <c r="EO142" s="55"/>
      <c r="EP142" s="55"/>
      <c r="EQ142" s="55"/>
      <c r="ER142" s="55"/>
      <c r="ES142" s="55"/>
      <c r="ET142" s="55"/>
      <c r="EU142" s="55"/>
      <c r="EV142" s="55"/>
      <c r="EW142" s="55"/>
      <c r="EX142" s="55"/>
      <c r="EY142" s="55"/>
      <c r="EZ142" s="55"/>
      <c r="FA142" s="55"/>
      <c r="FB142" s="55"/>
      <c r="FC142" s="55"/>
      <c r="FD142" s="55"/>
      <c r="FE142" s="55"/>
      <c r="FF142" s="55"/>
      <c r="FG142" s="55"/>
      <c r="FH142" s="55"/>
      <c r="FI142" s="55"/>
      <c r="FJ142" s="55"/>
      <c r="FK142" s="55"/>
      <c r="FL142" s="55"/>
      <c r="FM142" s="55"/>
      <c r="FN142" s="55"/>
      <c r="FO142" s="55"/>
      <c r="FP142" s="55"/>
      <c r="FQ142" s="55"/>
      <c r="FR142" s="55"/>
      <c r="FS142" s="55"/>
      <c r="FT142" s="55"/>
      <c r="FU142" s="55"/>
      <c r="FV142" s="55"/>
      <c r="FW142" s="55"/>
      <c r="FX142" s="55"/>
      <c r="FY142" s="55"/>
      <c r="FZ142" s="55"/>
      <c r="GA142" s="55"/>
      <c r="GB142" s="55"/>
      <c r="GC142" s="55"/>
      <c r="GD142" s="55"/>
      <c r="GE142" s="55"/>
      <c r="GF142" s="55"/>
      <c r="GG142" s="55"/>
      <c r="GH142" s="55"/>
      <c r="GI142" s="55"/>
      <c r="GJ142" s="55"/>
      <c r="GK142" s="55"/>
      <c r="GL142" s="55"/>
      <c r="GM142" s="55"/>
      <c r="GN142" s="55"/>
      <c r="GO142" s="55"/>
      <c r="GP142" s="55"/>
      <c r="GQ142" s="55"/>
      <c r="GR142" s="55"/>
      <c r="GS142" s="55"/>
      <c r="GT142" s="55"/>
      <c r="GU142" s="55"/>
      <c r="GV142" s="55"/>
      <c r="GW142" s="55"/>
      <c r="GX142" s="55"/>
      <c r="GY142" s="55"/>
      <c r="GZ142" s="55"/>
      <c r="HA142" s="55"/>
      <c r="HB142" s="55"/>
      <c r="HC142" s="55"/>
      <c r="HD142" s="55"/>
      <c r="HE142" s="55"/>
      <c r="HF142" s="55"/>
      <c r="HG142" s="55"/>
      <c r="HH142" s="55"/>
      <c r="HI142" s="55"/>
      <c r="HJ142" s="55"/>
      <c r="HK142" s="55"/>
      <c r="HL142" s="55"/>
      <c r="HM142" s="55"/>
      <c r="HN142" s="55"/>
      <c r="HO142" s="55"/>
      <c r="HP142" s="55"/>
      <c r="HQ142" s="55"/>
      <c r="HR142" s="55"/>
      <c r="HS142" s="55"/>
      <c r="HT142" s="55"/>
      <c r="HU142" s="55"/>
      <c r="HV142" s="55"/>
      <c r="HW142" s="55"/>
      <c r="HX142" s="55"/>
      <c r="HY142" s="55"/>
      <c r="HZ142" s="55"/>
      <c r="IA142" s="55"/>
      <c r="IB142" s="55"/>
      <c r="IC142" s="55"/>
      <c r="ID142" s="55"/>
      <c r="IE142" s="55"/>
      <c r="IF142" s="55"/>
      <c r="IG142" s="55"/>
      <c r="IH142" s="55"/>
      <c r="II142" s="55"/>
      <c r="IJ142" s="55"/>
      <c r="IK142" s="55"/>
      <c r="IL142" s="55"/>
      <c r="IM142" s="55"/>
      <c r="IN142" s="55"/>
      <c r="IO142" s="55"/>
      <c r="IP142" s="55"/>
      <c r="IQ142" s="55"/>
      <c r="IR142" s="55"/>
      <c r="IS142" s="55"/>
      <c r="IT142" s="55"/>
      <c r="IU142" s="55"/>
      <c r="IV142" s="55"/>
    </row>
    <row r="143" s="1" customFormat="1" ht="27" customHeight="1" spans="1:19">
      <c r="A143" s="13">
        <v>294</v>
      </c>
      <c r="B143" s="22" t="s">
        <v>533</v>
      </c>
      <c r="C143" s="22"/>
      <c r="D143" s="22"/>
      <c r="E143" s="22"/>
      <c r="F143" s="22" t="s">
        <v>25</v>
      </c>
      <c r="G143" s="22" t="s">
        <v>25</v>
      </c>
      <c r="H143" s="22" t="s">
        <v>25</v>
      </c>
      <c r="I143" s="39"/>
      <c r="J143" s="22">
        <f>SUM(J144,J147,J151)</f>
        <v>0</v>
      </c>
      <c r="K143" s="22">
        <f>SUM(K144,K147,K151)</f>
        <v>0</v>
      </c>
      <c r="L143" s="22">
        <f>SUM(L144,L147,L151)</f>
        <v>0</v>
      </c>
      <c r="M143" s="22">
        <f>SUM(M144,M147,M151)</f>
        <v>0</v>
      </c>
      <c r="N143" s="39" t="s">
        <v>283</v>
      </c>
      <c r="O143" s="22">
        <v>1</v>
      </c>
      <c r="P143" s="22">
        <v>2</v>
      </c>
      <c r="Q143" s="39"/>
      <c r="R143" s="39"/>
      <c r="S143" s="22"/>
    </row>
    <row r="144" s="1" customFormat="1" ht="31" customHeight="1" spans="1:19">
      <c r="A144" s="13">
        <v>295</v>
      </c>
      <c r="B144" s="23" t="s">
        <v>534</v>
      </c>
      <c r="C144" s="24"/>
      <c r="D144" s="24"/>
      <c r="E144" s="24"/>
      <c r="F144" s="24" t="s">
        <v>25</v>
      </c>
      <c r="G144" s="24" t="s">
        <v>25</v>
      </c>
      <c r="H144" s="24"/>
      <c r="I144" s="24"/>
      <c r="J144" s="24">
        <v>0</v>
      </c>
      <c r="K144" s="24">
        <v>0</v>
      </c>
      <c r="L144" s="24">
        <v>0</v>
      </c>
      <c r="M144" s="24">
        <v>0</v>
      </c>
      <c r="N144" s="25" t="s">
        <v>283</v>
      </c>
      <c r="O144" s="24">
        <v>0</v>
      </c>
      <c r="P144" s="24">
        <v>0</v>
      </c>
      <c r="Q144" s="25"/>
      <c r="R144" s="25"/>
      <c r="S144" s="25"/>
    </row>
    <row r="145" s="1" customFormat="1" ht="24" spans="1:19">
      <c r="A145" s="13">
        <v>296</v>
      </c>
      <c r="B145" s="28" t="s">
        <v>535</v>
      </c>
      <c r="C145" s="28"/>
      <c r="D145" s="28"/>
      <c r="E145" s="28"/>
      <c r="F145" s="28" t="s">
        <v>25</v>
      </c>
      <c r="G145" s="28" t="s">
        <v>39</v>
      </c>
      <c r="H145" s="28"/>
      <c r="I145" s="41"/>
      <c r="J145" s="28">
        <v>0</v>
      </c>
      <c r="K145" s="28">
        <v>0</v>
      </c>
      <c r="L145" s="28">
        <v>0</v>
      </c>
      <c r="M145" s="28">
        <v>0</v>
      </c>
      <c r="N145" s="41" t="s">
        <v>283</v>
      </c>
      <c r="O145" s="28">
        <v>0</v>
      </c>
      <c r="P145" s="28">
        <v>0</v>
      </c>
      <c r="Q145" s="41"/>
      <c r="R145" s="41"/>
      <c r="S145" s="41"/>
    </row>
    <row r="146" s="1" customFormat="1" ht="24" spans="1:19">
      <c r="A146" s="13">
        <v>297</v>
      </c>
      <c r="B146" s="28" t="s">
        <v>536</v>
      </c>
      <c r="C146" s="28"/>
      <c r="D146" s="28"/>
      <c r="E146" s="28"/>
      <c r="F146" s="28" t="s">
        <v>25</v>
      </c>
      <c r="G146" s="28" t="s">
        <v>39</v>
      </c>
      <c r="H146" s="28"/>
      <c r="I146" s="41"/>
      <c r="J146" s="28">
        <v>0</v>
      </c>
      <c r="K146" s="28">
        <v>0</v>
      </c>
      <c r="L146" s="28">
        <v>0</v>
      </c>
      <c r="M146" s="28">
        <v>0</v>
      </c>
      <c r="N146" s="41" t="s">
        <v>283</v>
      </c>
      <c r="O146" s="28">
        <v>0</v>
      </c>
      <c r="P146" s="28">
        <v>0</v>
      </c>
      <c r="Q146" s="41"/>
      <c r="R146" s="41"/>
      <c r="S146" s="41" t="s">
        <v>537</v>
      </c>
    </row>
    <row r="147" s="1" customFormat="1" ht="36" spans="1:19">
      <c r="A147" s="13">
        <v>300</v>
      </c>
      <c r="B147" s="23" t="s">
        <v>538</v>
      </c>
      <c r="C147" s="24"/>
      <c r="D147" s="24"/>
      <c r="E147" s="24"/>
      <c r="F147" s="24" t="s">
        <v>25</v>
      </c>
      <c r="G147" s="24" t="s">
        <v>25</v>
      </c>
      <c r="H147" s="24">
        <v>2</v>
      </c>
      <c r="I147" s="24"/>
      <c r="J147" s="24">
        <v>0</v>
      </c>
      <c r="K147" s="24">
        <v>0</v>
      </c>
      <c r="L147" s="24">
        <v>0</v>
      </c>
      <c r="M147" s="24">
        <v>0</v>
      </c>
      <c r="N147" s="25" t="s">
        <v>283</v>
      </c>
      <c r="O147" s="24">
        <v>0</v>
      </c>
      <c r="P147" s="24">
        <v>0</v>
      </c>
      <c r="Q147" s="25"/>
      <c r="R147" s="25"/>
      <c r="S147" s="25"/>
    </row>
    <row r="148" s="1" customFormat="1" ht="24" spans="1:19">
      <c r="A148" s="13">
        <v>301</v>
      </c>
      <c r="B148" s="28" t="s">
        <v>539</v>
      </c>
      <c r="C148" s="28"/>
      <c r="D148" s="28"/>
      <c r="E148" s="28"/>
      <c r="F148" s="28" t="s">
        <v>25</v>
      </c>
      <c r="G148" s="28" t="s">
        <v>39</v>
      </c>
      <c r="H148" s="28">
        <v>2</v>
      </c>
      <c r="I148" s="41">
        <v>0</v>
      </c>
      <c r="J148" s="28">
        <v>0</v>
      </c>
      <c r="K148" s="28">
        <v>0</v>
      </c>
      <c r="L148" s="28">
        <v>0</v>
      </c>
      <c r="M148" s="28">
        <v>0</v>
      </c>
      <c r="N148" s="41" t="s">
        <v>283</v>
      </c>
      <c r="O148" s="28">
        <v>1</v>
      </c>
      <c r="P148" s="28">
        <v>2</v>
      </c>
      <c r="Q148" s="28"/>
      <c r="R148" s="28"/>
      <c r="S148" s="41" t="s">
        <v>537</v>
      </c>
    </row>
    <row r="149" s="1" customFormat="1" ht="24" spans="1:19">
      <c r="A149" s="13">
        <v>305</v>
      </c>
      <c r="B149" s="28" t="s">
        <v>540</v>
      </c>
      <c r="C149" s="28"/>
      <c r="D149" s="28"/>
      <c r="E149" s="28"/>
      <c r="F149" s="28" t="s">
        <v>29</v>
      </c>
      <c r="G149" s="28" t="s">
        <v>293</v>
      </c>
      <c r="H149" s="28">
        <v>0</v>
      </c>
      <c r="I149" s="41"/>
      <c r="J149" s="28">
        <v>0</v>
      </c>
      <c r="K149" s="28">
        <v>0</v>
      </c>
      <c r="L149" s="28">
        <v>0</v>
      </c>
      <c r="M149" s="28">
        <v>0</v>
      </c>
      <c r="N149" s="28"/>
      <c r="O149" s="28">
        <v>0</v>
      </c>
      <c r="P149" s="28">
        <v>0</v>
      </c>
      <c r="Q149" s="41"/>
      <c r="R149" s="41"/>
      <c r="S149" s="41"/>
    </row>
    <row r="150" s="1" customFormat="1" ht="36" spans="1:19">
      <c r="A150" s="13">
        <v>306</v>
      </c>
      <c r="B150" s="28" t="s">
        <v>541</v>
      </c>
      <c r="C150" s="28"/>
      <c r="D150" s="28"/>
      <c r="E150" s="28"/>
      <c r="F150" s="28" t="s">
        <v>29</v>
      </c>
      <c r="G150" s="28" t="s">
        <v>258</v>
      </c>
      <c r="H150" s="28">
        <v>0</v>
      </c>
      <c r="I150" s="41"/>
      <c r="J150" s="28">
        <v>0</v>
      </c>
      <c r="K150" s="28">
        <v>0</v>
      </c>
      <c r="L150" s="28">
        <v>0</v>
      </c>
      <c r="M150" s="28">
        <v>0</v>
      </c>
      <c r="N150" s="28"/>
      <c r="O150" s="28">
        <v>0</v>
      </c>
      <c r="P150" s="28">
        <v>0</v>
      </c>
      <c r="Q150" s="41"/>
      <c r="R150" s="41"/>
      <c r="S150" s="41"/>
    </row>
    <row r="151" s="1" customFormat="1" ht="36" spans="1:19">
      <c r="A151" s="13">
        <v>307</v>
      </c>
      <c r="B151" s="23" t="s">
        <v>542</v>
      </c>
      <c r="C151" s="24"/>
      <c r="D151" s="24"/>
      <c r="E151" s="24"/>
      <c r="F151" s="24" t="s">
        <v>25</v>
      </c>
      <c r="G151" s="24" t="s">
        <v>30</v>
      </c>
      <c r="H151" s="24">
        <v>0</v>
      </c>
      <c r="I151" s="24"/>
      <c r="J151" s="24">
        <v>0</v>
      </c>
      <c r="K151" s="24">
        <v>0</v>
      </c>
      <c r="L151" s="24">
        <v>0</v>
      </c>
      <c r="M151" s="24">
        <v>0</v>
      </c>
      <c r="N151" s="25" t="s">
        <v>283</v>
      </c>
      <c r="O151" s="24">
        <v>0</v>
      </c>
      <c r="P151" s="24">
        <v>0</v>
      </c>
      <c r="Q151" s="25"/>
      <c r="R151" s="25"/>
      <c r="S151" s="25"/>
    </row>
    <row r="152" s="1" customFormat="1" ht="24" spans="1:19">
      <c r="A152" s="13">
        <v>308</v>
      </c>
      <c r="B152" s="28" t="s">
        <v>543</v>
      </c>
      <c r="C152" s="28"/>
      <c r="D152" s="28"/>
      <c r="E152" s="28"/>
      <c r="F152" s="28" t="s">
        <v>25</v>
      </c>
      <c r="G152" s="28" t="s">
        <v>30</v>
      </c>
      <c r="H152" s="28">
        <v>0</v>
      </c>
      <c r="I152" s="41"/>
      <c r="J152" s="28">
        <v>0</v>
      </c>
      <c r="K152" s="28">
        <v>0</v>
      </c>
      <c r="L152" s="28">
        <v>0</v>
      </c>
      <c r="M152" s="28">
        <v>0</v>
      </c>
      <c r="N152" s="41" t="s">
        <v>283</v>
      </c>
      <c r="O152" s="28">
        <v>0</v>
      </c>
      <c r="P152" s="28">
        <v>0</v>
      </c>
      <c r="Q152" s="41"/>
      <c r="R152" s="41"/>
      <c r="S152" s="41"/>
    </row>
    <row r="153" s="1" customFormat="1" ht="24" spans="1:19">
      <c r="A153" s="13">
        <v>309</v>
      </c>
      <c r="B153" s="29" t="s">
        <v>544</v>
      </c>
      <c r="C153" s="29"/>
      <c r="D153" s="29"/>
      <c r="E153" s="29"/>
      <c r="F153" s="29" t="s">
        <v>25</v>
      </c>
      <c r="G153" s="29" t="s">
        <v>30</v>
      </c>
      <c r="H153" s="29">
        <v>0</v>
      </c>
      <c r="I153" s="29" t="s">
        <v>827</v>
      </c>
      <c r="J153" s="29">
        <v>0</v>
      </c>
      <c r="K153" s="29">
        <v>0</v>
      </c>
      <c r="L153" s="29">
        <v>0</v>
      </c>
      <c r="M153" s="29">
        <v>0</v>
      </c>
      <c r="N153" s="29" t="s">
        <v>283</v>
      </c>
      <c r="O153" s="29">
        <v>0</v>
      </c>
      <c r="P153" s="29">
        <v>0</v>
      </c>
      <c r="Q153" s="29"/>
      <c r="R153" s="29"/>
      <c r="S153" s="29" t="s">
        <v>537</v>
      </c>
    </row>
    <row r="154" s="1" customFormat="1" ht="24" spans="1:19">
      <c r="A154" s="13">
        <v>312</v>
      </c>
      <c r="B154" s="29" t="s">
        <v>813</v>
      </c>
      <c r="C154" s="29"/>
      <c r="D154" s="29"/>
      <c r="E154" s="29"/>
      <c r="F154" s="29" t="s">
        <v>25</v>
      </c>
      <c r="G154" s="29" t="s">
        <v>30</v>
      </c>
      <c r="H154" s="29">
        <v>0</v>
      </c>
      <c r="I154" s="29" t="s">
        <v>828</v>
      </c>
      <c r="J154" s="29">
        <v>0</v>
      </c>
      <c r="K154" s="29">
        <v>0</v>
      </c>
      <c r="L154" s="29">
        <v>0</v>
      </c>
      <c r="M154" s="29">
        <v>0</v>
      </c>
      <c r="N154" s="29" t="s">
        <v>283</v>
      </c>
      <c r="O154" s="29">
        <v>0</v>
      </c>
      <c r="P154" s="29">
        <v>0</v>
      </c>
      <c r="Q154" s="29"/>
      <c r="R154" s="29"/>
      <c r="S154" s="29" t="s">
        <v>537</v>
      </c>
    </row>
    <row r="155" s="1" customFormat="1" ht="24" spans="1:19">
      <c r="A155" s="13">
        <v>314</v>
      </c>
      <c r="B155" s="22" t="s">
        <v>550</v>
      </c>
      <c r="C155" s="22"/>
      <c r="D155" s="22"/>
      <c r="E155" s="22"/>
      <c r="F155" s="22" t="s">
        <v>25</v>
      </c>
      <c r="G155" s="22" t="s">
        <v>25</v>
      </c>
      <c r="H155" s="22" t="s">
        <v>25</v>
      </c>
      <c r="I155" s="39"/>
      <c r="J155" s="22">
        <v>9</v>
      </c>
      <c r="K155" s="22">
        <v>3</v>
      </c>
      <c r="L155" s="22">
        <v>3</v>
      </c>
      <c r="M155" s="22">
        <v>3</v>
      </c>
      <c r="N155" s="22" t="s">
        <v>283</v>
      </c>
      <c r="O155" s="22">
        <v>0</v>
      </c>
      <c r="P155" s="22">
        <v>300</v>
      </c>
      <c r="Q155" s="39"/>
      <c r="R155" s="39"/>
      <c r="S155" s="22"/>
    </row>
    <row r="156" s="1" customFormat="1" ht="36" spans="1:19">
      <c r="A156" s="13">
        <v>315</v>
      </c>
      <c r="B156" s="23" t="s">
        <v>551</v>
      </c>
      <c r="C156" s="24"/>
      <c r="D156" s="24"/>
      <c r="E156" s="24"/>
      <c r="F156" s="24" t="s">
        <v>29</v>
      </c>
      <c r="G156" s="24" t="s">
        <v>552</v>
      </c>
      <c r="H156" s="24">
        <v>0</v>
      </c>
      <c r="I156" s="24"/>
      <c r="J156" s="24">
        <v>0</v>
      </c>
      <c r="K156" s="24">
        <v>0</v>
      </c>
      <c r="L156" s="24">
        <v>0</v>
      </c>
      <c r="M156" s="24">
        <v>0</v>
      </c>
      <c r="N156" s="25"/>
      <c r="O156" s="24">
        <v>0</v>
      </c>
      <c r="P156" s="24">
        <v>0</v>
      </c>
      <c r="Q156" s="25"/>
      <c r="R156" s="25"/>
      <c r="S156" s="25"/>
    </row>
    <row r="157" s="1" customFormat="1" ht="36" spans="1:19">
      <c r="A157" s="13">
        <v>316</v>
      </c>
      <c r="B157" s="23" t="s">
        <v>553</v>
      </c>
      <c r="C157" s="24"/>
      <c r="D157" s="24"/>
      <c r="E157" s="24"/>
      <c r="F157" s="24" t="s">
        <v>25</v>
      </c>
      <c r="G157" s="24" t="s">
        <v>30</v>
      </c>
      <c r="H157" s="24">
        <v>300</v>
      </c>
      <c r="I157" s="24" t="s">
        <v>554</v>
      </c>
      <c r="J157" s="24">
        <v>9</v>
      </c>
      <c r="K157" s="24">
        <v>3</v>
      </c>
      <c r="L157" s="24">
        <v>3</v>
      </c>
      <c r="M157" s="24">
        <v>3</v>
      </c>
      <c r="N157" s="24">
        <v>0</v>
      </c>
      <c r="O157" s="24">
        <v>0</v>
      </c>
      <c r="P157" s="24">
        <v>300</v>
      </c>
      <c r="Q157" s="24"/>
      <c r="R157" s="24"/>
      <c r="S157" s="25" t="s">
        <v>335</v>
      </c>
    </row>
    <row r="158" s="6" customFormat="1" ht="90" customHeight="1" spans="1:19">
      <c r="A158" s="13">
        <v>318</v>
      </c>
      <c r="B158" s="56"/>
      <c r="C158" s="48" t="s">
        <v>47</v>
      </c>
      <c r="D158" s="48" t="s">
        <v>48</v>
      </c>
      <c r="E158" s="48"/>
      <c r="F158" s="48" t="s">
        <v>25</v>
      </c>
      <c r="G158" s="48" t="s">
        <v>30</v>
      </c>
      <c r="H158" s="48">
        <v>300</v>
      </c>
      <c r="I158" s="48" t="s">
        <v>559</v>
      </c>
      <c r="J158" s="34">
        <v>9</v>
      </c>
      <c r="K158" s="34">
        <v>3</v>
      </c>
      <c r="L158" s="34">
        <v>3</v>
      </c>
      <c r="M158" s="34">
        <v>3</v>
      </c>
      <c r="N158" s="48" t="s">
        <v>283</v>
      </c>
      <c r="O158" s="48" t="s">
        <v>25</v>
      </c>
      <c r="P158" s="48">
        <v>300</v>
      </c>
      <c r="Q158" s="48" t="s">
        <v>554</v>
      </c>
      <c r="R158" s="48" t="s">
        <v>814</v>
      </c>
      <c r="S158" s="48" t="s">
        <v>335</v>
      </c>
    </row>
    <row r="159" s="1" customFormat="1" ht="36" spans="1:19">
      <c r="A159" s="13">
        <v>321</v>
      </c>
      <c r="B159" s="23" t="s">
        <v>564</v>
      </c>
      <c r="C159" s="24"/>
      <c r="D159" s="24"/>
      <c r="E159" s="24"/>
      <c r="F159" s="24" t="s">
        <v>25</v>
      </c>
      <c r="G159" s="24" t="s">
        <v>25</v>
      </c>
      <c r="H159" s="24">
        <v>0</v>
      </c>
      <c r="I159" s="24"/>
      <c r="J159" s="24">
        <v>0</v>
      </c>
      <c r="K159" s="24">
        <v>0</v>
      </c>
      <c r="L159" s="24">
        <v>0</v>
      </c>
      <c r="M159" s="24">
        <v>0</v>
      </c>
      <c r="N159" s="25"/>
      <c r="O159" s="24">
        <v>0</v>
      </c>
      <c r="P159" s="24">
        <v>0</v>
      </c>
      <c r="Q159" s="25"/>
      <c r="R159" s="25"/>
      <c r="S159" s="25"/>
    </row>
    <row r="160" s="1" customFormat="1" ht="36" spans="1:19">
      <c r="A160" s="13">
        <v>322</v>
      </c>
      <c r="B160" s="23" t="s">
        <v>565</v>
      </c>
      <c r="C160" s="24"/>
      <c r="D160" s="24"/>
      <c r="E160" s="24"/>
      <c r="F160" s="24" t="s">
        <v>25</v>
      </c>
      <c r="G160" s="24" t="s">
        <v>25</v>
      </c>
      <c r="H160" s="24">
        <v>0</v>
      </c>
      <c r="I160" s="24"/>
      <c r="J160" s="24">
        <v>0</v>
      </c>
      <c r="K160" s="24">
        <v>0</v>
      </c>
      <c r="L160" s="24">
        <v>0</v>
      </c>
      <c r="M160" s="24">
        <v>0</v>
      </c>
      <c r="N160" s="25"/>
      <c r="O160" s="24">
        <v>0</v>
      </c>
      <c r="P160" s="24">
        <v>0</v>
      </c>
      <c r="Q160" s="25"/>
      <c r="R160" s="25"/>
      <c r="S160" s="25"/>
    </row>
    <row r="161" s="1" customFormat="1" ht="36" spans="1:19">
      <c r="A161" s="13">
        <v>323</v>
      </c>
      <c r="B161" s="23" t="s">
        <v>566</v>
      </c>
      <c r="C161" s="24"/>
      <c r="D161" s="24"/>
      <c r="E161" s="24"/>
      <c r="F161" s="24" t="s">
        <v>29</v>
      </c>
      <c r="G161" s="24" t="s">
        <v>552</v>
      </c>
      <c r="H161" s="24">
        <v>0</v>
      </c>
      <c r="I161" s="24"/>
      <c r="J161" s="24">
        <v>0</v>
      </c>
      <c r="K161" s="24">
        <v>0</v>
      </c>
      <c r="L161" s="24">
        <v>0</v>
      </c>
      <c r="M161" s="24">
        <v>0</v>
      </c>
      <c r="N161" s="25"/>
      <c r="O161" s="24">
        <v>0</v>
      </c>
      <c r="P161" s="24">
        <v>0</v>
      </c>
      <c r="Q161" s="25"/>
      <c r="R161" s="25"/>
      <c r="S161" s="25"/>
    </row>
    <row r="162" s="1" customFormat="1" ht="36" spans="1:19">
      <c r="A162" s="13">
        <v>324</v>
      </c>
      <c r="B162" s="23" t="s">
        <v>567</v>
      </c>
      <c r="C162" s="24"/>
      <c r="D162" s="24"/>
      <c r="E162" s="24"/>
      <c r="F162" s="24" t="s">
        <v>29</v>
      </c>
      <c r="G162" s="24" t="s">
        <v>552</v>
      </c>
      <c r="H162" s="24">
        <v>0</v>
      </c>
      <c r="I162" s="24"/>
      <c r="J162" s="24">
        <v>0</v>
      </c>
      <c r="K162" s="24">
        <v>0</v>
      </c>
      <c r="L162" s="24">
        <v>0</v>
      </c>
      <c r="M162" s="24">
        <v>0</v>
      </c>
      <c r="N162" s="25"/>
      <c r="O162" s="24">
        <v>0</v>
      </c>
      <c r="P162" s="24">
        <v>0</v>
      </c>
      <c r="Q162" s="25"/>
      <c r="R162" s="25"/>
      <c r="S162" s="25"/>
    </row>
    <row r="163" s="1" customFormat="1" ht="35" customHeight="1" spans="1:19">
      <c r="A163" s="13">
        <v>325</v>
      </c>
      <c r="B163" s="22" t="s">
        <v>568</v>
      </c>
      <c r="C163" s="22"/>
      <c r="D163" s="22"/>
      <c r="E163" s="22"/>
      <c r="F163" s="22" t="s">
        <v>25</v>
      </c>
      <c r="G163" s="22" t="s">
        <v>25</v>
      </c>
      <c r="H163" s="22" t="s">
        <v>25</v>
      </c>
      <c r="I163" s="39"/>
      <c r="J163" s="22">
        <f>SUM(J168,J164,J167,J169,J172,J173,J182,J183,J186)</f>
        <v>321.079002</v>
      </c>
      <c r="K163" s="22">
        <f>SUM(K168,K164,K167,K169,K172,K173,K182,K183,K186)</f>
        <v>197.779002</v>
      </c>
      <c r="L163" s="22">
        <f>SUM(L168,L164,L167,L169,L172,L173,L182,L183,L186)</f>
        <v>123.3</v>
      </c>
      <c r="M163" s="22">
        <f>SUM(M168,M164,M167,M169,M172,M173,M182,M183,M186)</f>
        <v>0</v>
      </c>
      <c r="N163" s="22" t="s">
        <v>283</v>
      </c>
      <c r="O163" s="22">
        <v>810</v>
      </c>
      <c r="P163" s="22">
        <v>2767</v>
      </c>
      <c r="Q163" s="39"/>
      <c r="R163" s="39"/>
      <c r="S163" s="22"/>
    </row>
    <row r="164" s="1" customFormat="1" ht="35" customHeight="1" spans="1:19">
      <c r="A164" s="13">
        <v>326</v>
      </c>
      <c r="B164" s="23" t="s">
        <v>569</v>
      </c>
      <c r="C164" s="24"/>
      <c r="D164" s="24"/>
      <c r="E164" s="24"/>
      <c r="F164" s="24" t="s">
        <v>136</v>
      </c>
      <c r="G164" s="24" t="s">
        <v>570</v>
      </c>
      <c r="H164" s="24">
        <v>2.21</v>
      </c>
      <c r="I164" s="24"/>
      <c r="J164" s="24">
        <f>SUM(J165:J166)</f>
        <v>197.779002</v>
      </c>
      <c r="K164" s="24">
        <f>SUM(K165:K166)</f>
        <v>197.779002</v>
      </c>
      <c r="L164" s="24">
        <f>SUM(L165:L166)</f>
        <v>0</v>
      </c>
      <c r="M164" s="24">
        <f>SUM(M165:M166)</f>
        <v>0</v>
      </c>
      <c r="N164" s="24" t="s">
        <v>283</v>
      </c>
      <c r="O164" s="24">
        <v>810</v>
      </c>
      <c r="P164" s="24">
        <v>2767</v>
      </c>
      <c r="Q164" s="25"/>
      <c r="R164" s="25"/>
      <c r="S164" s="25"/>
    </row>
    <row r="165" s="4" customFormat="1" ht="90" customHeight="1" spans="1:19">
      <c r="A165" s="13">
        <v>327</v>
      </c>
      <c r="B165" s="33" t="s">
        <v>581</v>
      </c>
      <c r="C165" s="33" t="s">
        <v>47</v>
      </c>
      <c r="D165" s="33" t="s">
        <v>48</v>
      </c>
      <c r="E165" s="33" t="s">
        <v>582</v>
      </c>
      <c r="F165" s="33" t="s">
        <v>420</v>
      </c>
      <c r="G165" s="33" t="s">
        <v>570</v>
      </c>
      <c r="H165" s="33">
        <v>2.21</v>
      </c>
      <c r="I165" s="33" t="s">
        <v>583</v>
      </c>
      <c r="J165" s="33">
        <v>117.8</v>
      </c>
      <c r="K165" s="33">
        <v>117.8</v>
      </c>
      <c r="L165" s="33">
        <v>0</v>
      </c>
      <c r="M165" s="33">
        <v>0</v>
      </c>
      <c r="N165" s="33" t="s">
        <v>283</v>
      </c>
      <c r="O165" s="33">
        <v>120</v>
      </c>
      <c r="P165" s="33">
        <v>416</v>
      </c>
      <c r="Q165" s="33" t="s">
        <v>584</v>
      </c>
      <c r="R165" s="33" t="s">
        <v>585</v>
      </c>
      <c r="S165" s="33" t="s">
        <v>576</v>
      </c>
    </row>
    <row r="166" s="4" customFormat="1" ht="90" customHeight="1" spans="1:19">
      <c r="A166" s="13">
        <v>332</v>
      </c>
      <c r="B166" s="33" t="s">
        <v>606</v>
      </c>
      <c r="C166" s="33" t="s">
        <v>47</v>
      </c>
      <c r="D166" s="33" t="s">
        <v>48</v>
      </c>
      <c r="E166" s="33" t="s">
        <v>607</v>
      </c>
      <c r="F166" s="33" t="s">
        <v>29</v>
      </c>
      <c r="G166" s="33" t="s">
        <v>570</v>
      </c>
      <c r="H166" s="33">
        <v>0.33973</v>
      </c>
      <c r="I166" s="33" t="s">
        <v>608</v>
      </c>
      <c r="J166" s="33">
        <f>K166+L166+M166</f>
        <v>79.979002</v>
      </c>
      <c r="K166" s="33">
        <v>79.979002</v>
      </c>
      <c r="L166" s="33">
        <v>0</v>
      </c>
      <c r="M166" s="33">
        <v>0</v>
      </c>
      <c r="N166" s="33" t="s">
        <v>283</v>
      </c>
      <c r="O166" s="33">
        <v>42</v>
      </c>
      <c r="P166" s="33">
        <v>185</v>
      </c>
      <c r="Q166" s="33" t="s">
        <v>584</v>
      </c>
      <c r="R166" s="33" t="s">
        <v>609</v>
      </c>
      <c r="S166" s="33" t="s">
        <v>576</v>
      </c>
    </row>
    <row r="167" s="1" customFormat="1" ht="61" customHeight="1" spans="1:19">
      <c r="A167" s="13">
        <v>345</v>
      </c>
      <c r="B167" s="23" t="s">
        <v>637</v>
      </c>
      <c r="C167" s="24"/>
      <c r="D167" s="24"/>
      <c r="E167" s="24"/>
      <c r="F167" s="24"/>
      <c r="G167" s="24"/>
      <c r="H167" s="24">
        <v>0</v>
      </c>
      <c r="I167" s="24"/>
      <c r="J167" s="24">
        <v>0</v>
      </c>
      <c r="K167" s="24">
        <v>0</v>
      </c>
      <c r="L167" s="24">
        <v>0</v>
      </c>
      <c r="M167" s="24">
        <v>0</v>
      </c>
      <c r="N167" s="25"/>
      <c r="O167" s="24">
        <v>0</v>
      </c>
      <c r="P167" s="24">
        <v>0</v>
      </c>
      <c r="Q167" s="25"/>
      <c r="R167" s="25"/>
      <c r="S167" s="25"/>
    </row>
    <row r="168" s="1" customFormat="1" ht="47" customHeight="1" spans="1:19">
      <c r="A168" s="13">
        <v>346</v>
      </c>
      <c r="B168" s="23" t="s">
        <v>638</v>
      </c>
      <c r="C168" s="24"/>
      <c r="D168" s="24"/>
      <c r="E168" s="24"/>
      <c r="F168" s="24" t="s">
        <v>29</v>
      </c>
      <c r="G168" s="24" t="s">
        <v>293</v>
      </c>
      <c r="H168" s="24">
        <v>0</v>
      </c>
      <c r="I168" s="24"/>
      <c r="J168" s="24">
        <v>0</v>
      </c>
      <c r="K168" s="24">
        <v>0</v>
      </c>
      <c r="L168" s="24">
        <v>0</v>
      </c>
      <c r="M168" s="24">
        <v>0</v>
      </c>
      <c r="N168" s="24" t="s">
        <v>283</v>
      </c>
      <c r="O168" s="24">
        <v>0</v>
      </c>
      <c r="P168" s="24">
        <v>0</v>
      </c>
      <c r="Q168" s="25"/>
      <c r="R168" s="25"/>
      <c r="S168" s="25" t="s">
        <v>365</v>
      </c>
    </row>
    <row r="169" s="1" customFormat="1" ht="43" customHeight="1" spans="1:19">
      <c r="A169" s="13">
        <v>354</v>
      </c>
      <c r="B169" s="23" t="s">
        <v>643</v>
      </c>
      <c r="C169" s="24"/>
      <c r="D169" s="24"/>
      <c r="E169" s="24"/>
      <c r="F169" s="24" t="s">
        <v>25</v>
      </c>
      <c r="G169" s="24" t="s">
        <v>25</v>
      </c>
      <c r="H169" s="24" t="s">
        <v>25</v>
      </c>
      <c r="I169" s="24"/>
      <c r="J169" s="24">
        <v>0</v>
      </c>
      <c r="K169" s="24">
        <v>0</v>
      </c>
      <c r="L169" s="24">
        <v>0</v>
      </c>
      <c r="M169" s="24">
        <v>0</v>
      </c>
      <c r="N169" s="24" t="s">
        <v>283</v>
      </c>
      <c r="O169" s="24">
        <v>810</v>
      </c>
      <c r="P169" s="24">
        <v>2676</v>
      </c>
      <c r="Q169" s="25"/>
      <c r="R169" s="25"/>
      <c r="S169" s="25" t="s">
        <v>365</v>
      </c>
    </row>
    <row r="170" s="1" customFormat="1" ht="43" customHeight="1" spans="1:19">
      <c r="A170" s="13">
        <v>355</v>
      </c>
      <c r="B170" s="28" t="s">
        <v>644</v>
      </c>
      <c r="C170" s="28"/>
      <c r="D170" s="28"/>
      <c r="E170" s="28"/>
      <c r="F170" s="28" t="s">
        <v>645</v>
      </c>
      <c r="G170" s="28" t="s">
        <v>646</v>
      </c>
      <c r="H170" s="28">
        <v>0</v>
      </c>
      <c r="I170" s="41"/>
      <c r="J170" s="28">
        <v>0</v>
      </c>
      <c r="K170" s="28">
        <v>0</v>
      </c>
      <c r="L170" s="28">
        <v>0</v>
      </c>
      <c r="M170" s="28">
        <v>0</v>
      </c>
      <c r="N170" s="41" t="s">
        <v>283</v>
      </c>
      <c r="O170" s="28">
        <v>0</v>
      </c>
      <c r="P170" s="28">
        <v>0</v>
      </c>
      <c r="Q170" s="41"/>
      <c r="R170" s="41"/>
      <c r="S170" s="41" t="s">
        <v>365</v>
      </c>
    </row>
    <row r="171" s="1" customFormat="1" ht="37" customHeight="1" spans="1:19">
      <c r="A171" s="13">
        <v>356</v>
      </c>
      <c r="B171" s="28" t="s">
        <v>647</v>
      </c>
      <c r="C171" s="28"/>
      <c r="D171" s="28"/>
      <c r="E171" s="28"/>
      <c r="F171" s="28" t="s">
        <v>29</v>
      </c>
      <c r="G171" s="28" t="s">
        <v>293</v>
      </c>
      <c r="H171" s="28">
        <v>6</v>
      </c>
      <c r="I171" s="41"/>
      <c r="J171" s="28">
        <v>0</v>
      </c>
      <c r="K171" s="28">
        <v>0</v>
      </c>
      <c r="L171" s="28">
        <v>0</v>
      </c>
      <c r="M171" s="28">
        <v>0</v>
      </c>
      <c r="N171" s="41" t="s">
        <v>283</v>
      </c>
      <c r="O171" s="41">
        <v>810</v>
      </c>
      <c r="P171" s="41">
        <v>2676</v>
      </c>
      <c r="Q171" s="41"/>
      <c r="R171" s="41"/>
      <c r="S171" s="41" t="s">
        <v>365</v>
      </c>
    </row>
    <row r="172" s="1" customFormat="1" ht="36" spans="1:19">
      <c r="A172" s="13">
        <v>359</v>
      </c>
      <c r="B172" s="23" t="s">
        <v>652</v>
      </c>
      <c r="C172" s="24"/>
      <c r="D172" s="24"/>
      <c r="E172" s="24"/>
      <c r="F172" s="24" t="s">
        <v>25</v>
      </c>
      <c r="G172" s="24" t="s">
        <v>25</v>
      </c>
      <c r="H172" s="24" t="s">
        <v>25</v>
      </c>
      <c r="I172" s="24"/>
      <c r="J172" s="24">
        <v>0</v>
      </c>
      <c r="K172" s="24">
        <v>0</v>
      </c>
      <c r="L172" s="24">
        <v>0</v>
      </c>
      <c r="M172" s="24">
        <v>0</v>
      </c>
      <c r="N172" s="24" t="s">
        <v>283</v>
      </c>
      <c r="O172" s="24">
        <v>0</v>
      </c>
      <c r="P172" s="24">
        <v>0</v>
      </c>
      <c r="Q172" s="25"/>
      <c r="R172" s="25"/>
      <c r="S172" s="25"/>
    </row>
    <row r="173" s="1" customFormat="1" ht="36" spans="1:19">
      <c r="A173" s="13">
        <v>360</v>
      </c>
      <c r="B173" s="23" t="s">
        <v>653</v>
      </c>
      <c r="C173" s="24"/>
      <c r="D173" s="24"/>
      <c r="E173" s="24"/>
      <c r="F173" s="24" t="s">
        <v>25</v>
      </c>
      <c r="G173" s="24" t="s">
        <v>25</v>
      </c>
      <c r="H173" s="24" t="s">
        <v>25</v>
      </c>
      <c r="I173" s="24"/>
      <c r="J173" s="24">
        <v>0</v>
      </c>
      <c r="K173" s="24">
        <v>0</v>
      </c>
      <c r="L173" s="24">
        <v>0</v>
      </c>
      <c r="M173" s="24">
        <v>0</v>
      </c>
      <c r="N173" s="24" t="s">
        <v>283</v>
      </c>
      <c r="O173" s="24">
        <v>0</v>
      </c>
      <c r="P173" s="24">
        <v>0</v>
      </c>
      <c r="Q173" s="25"/>
      <c r="R173" s="25"/>
      <c r="S173" s="25"/>
    </row>
    <row r="174" s="1" customFormat="1" ht="24" spans="1:19">
      <c r="A174" s="13">
        <v>361</v>
      </c>
      <c r="B174" s="28" t="s">
        <v>654</v>
      </c>
      <c r="C174" s="28"/>
      <c r="D174" s="28"/>
      <c r="E174" s="28"/>
      <c r="F174" s="28"/>
      <c r="G174" s="28"/>
      <c r="H174" s="28"/>
      <c r="I174" s="41"/>
      <c r="J174" s="28">
        <v>0</v>
      </c>
      <c r="K174" s="28">
        <v>0</v>
      </c>
      <c r="L174" s="28">
        <v>0</v>
      </c>
      <c r="M174" s="28">
        <v>0</v>
      </c>
      <c r="N174" s="41"/>
      <c r="O174" s="28"/>
      <c r="P174" s="28"/>
      <c r="Q174" s="41"/>
      <c r="R174" s="41"/>
      <c r="S174" s="41"/>
    </row>
    <row r="175" s="1" customFormat="1" ht="24" spans="1:19">
      <c r="A175" s="13">
        <v>362</v>
      </c>
      <c r="B175" s="28" t="s">
        <v>655</v>
      </c>
      <c r="C175" s="28"/>
      <c r="D175" s="28"/>
      <c r="E175" s="28"/>
      <c r="F175" s="28"/>
      <c r="G175" s="28"/>
      <c r="H175" s="28"/>
      <c r="I175" s="41"/>
      <c r="J175" s="28">
        <v>0</v>
      </c>
      <c r="K175" s="28">
        <v>0</v>
      </c>
      <c r="L175" s="28">
        <v>0</v>
      </c>
      <c r="M175" s="28">
        <v>0</v>
      </c>
      <c r="N175" s="41"/>
      <c r="O175" s="28"/>
      <c r="P175" s="28"/>
      <c r="Q175" s="41"/>
      <c r="R175" s="41"/>
      <c r="S175" s="41"/>
    </row>
    <row r="176" s="1" customFormat="1" ht="24" spans="1:19">
      <c r="A176" s="13">
        <v>363</v>
      </c>
      <c r="B176" s="28" t="s">
        <v>656</v>
      </c>
      <c r="C176" s="28"/>
      <c r="D176" s="28"/>
      <c r="E176" s="28"/>
      <c r="F176" s="28"/>
      <c r="G176" s="28"/>
      <c r="H176" s="28"/>
      <c r="I176" s="41"/>
      <c r="J176" s="28">
        <v>0</v>
      </c>
      <c r="K176" s="28">
        <v>0</v>
      </c>
      <c r="L176" s="28">
        <v>0</v>
      </c>
      <c r="M176" s="28">
        <v>0</v>
      </c>
      <c r="N176" s="41"/>
      <c r="O176" s="28"/>
      <c r="P176" s="28"/>
      <c r="Q176" s="41"/>
      <c r="R176" s="41"/>
      <c r="S176" s="41"/>
    </row>
    <row r="177" s="1" customFormat="1" ht="24" spans="1:19">
      <c r="A177" s="13">
        <v>364</v>
      </c>
      <c r="B177" s="28" t="s">
        <v>657</v>
      </c>
      <c r="C177" s="28"/>
      <c r="D177" s="28"/>
      <c r="E177" s="28"/>
      <c r="F177" s="28"/>
      <c r="G177" s="28"/>
      <c r="H177" s="28"/>
      <c r="I177" s="41"/>
      <c r="J177" s="28">
        <v>0</v>
      </c>
      <c r="K177" s="28">
        <v>0</v>
      </c>
      <c r="L177" s="28">
        <v>0</v>
      </c>
      <c r="M177" s="28">
        <v>0</v>
      </c>
      <c r="N177" s="41"/>
      <c r="O177" s="28"/>
      <c r="P177" s="28"/>
      <c r="Q177" s="41"/>
      <c r="R177" s="41"/>
      <c r="S177" s="41"/>
    </row>
    <row r="178" s="1" customFormat="1" ht="24" spans="1:19">
      <c r="A178" s="13">
        <v>366</v>
      </c>
      <c r="B178" s="28" t="s">
        <v>658</v>
      </c>
      <c r="C178" s="28"/>
      <c r="D178" s="28"/>
      <c r="E178" s="28"/>
      <c r="F178" s="28"/>
      <c r="G178" s="28"/>
      <c r="H178" s="28"/>
      <c r="I178" s="28"/>
      <c r="J178" s="28">
        <v>0</v>
      </c>
      <c r="K178" s="28">
        <v>0</v>
      </c>
      <c r="L178" s="28">
        <v>0</v>
      </c>
      <c r="M178" s="28">
        <v>0</v>
      </c>
      <c r="N178" s="41"/>
      <c r="O178" s="28"/>
      <c r="P178" s="28"/>
      <c r="Q178" s="41"/>
      <c r="R178" s="41"/>
      <c r="S178" s="41"/>
    </row>
    <row r="179" s="1" customFormat="1" ht="36" spans="1:19">
      <c r="A179" s="13">
        <v>369</v>
      </c>
      <c r="B179" s="28" t="s">
        <v>659</v>
      </c>
      <c r="C179" s="28"/>
      <c r="D179" s="28"/>
      <c r="E179" s="28"/>
      <c r="F179" s="28"/>
      <c r="G179" s="28"/>
      <c r="H179" s="28"/>
      <c r="I179" s="28"/>
      <c r="J179" s="28">
        <v>0</v>
      </c>
      <c r="K179" s="28">
        <v>0</v>
      </c>
      <c r="L179" s="28">
        <v>0</v>
      </c>
      <c r="M179" s="28">
        <v>0</v>
      </c>
      <c r="N179" s="41"/>
      <c r="O179" s="28"/>
      <c r="P179" s="28"/>
      <c r="Q179" s="41"/>
      <c r="R179" s="41"/>
      <c r="S179" s="41"/>
    </row>
    <row r="180" s="1" customFormat="1" ht="36" spans="1:19">
      <c r="A180" s="13">
        <v>370</v>
      </c>
      <c r="B180" s="28" t="s">
        <v>660</v>
      </c>
      <c r="C180" s="28"/>
      <c r="D180" s="28"/>
      <c r="E180" s="28"/>
      <c r="F180" s="28"/>
      <c r="G180" s="28"/>
      <c r="H180" s="28"/>
      <c r="I180" s="28"/>
      <c r="J180" s="28">
        <v>0</v>
      </c>
      <c r="K180" s="28">
        <v>0</v>
      </c>
      <c r="L180" s="28">
        <v>0</v>
      </c>
      <c r="M180" s="28">
        <v>0</v>
      </c>
      <c r="N180" s="41"/>
      <c r="O180" s="28"/>
      <c r="P180" s="28"/>
      <c r="Q180" s="41"/>
      <c r="R180" s="41"/>
      <c r="S180" s="41"/>
    </row>
    <row r="181" s="1" customFormat="1" ht="24" spans="1:19">
      <c r="A181" s="13">
        <v>371</v>
      </c>
      <c r="B181" s="28" t="s">
        <v>661</v>
      </c>
      <c r="C181" s="28"/>
      <c r="D181" s="28"/>
      <c r="E181" s="28"/>
      <c r="F181" s="28"/>
      <c r="G181" s="28"/>
      <c r="H181" s="28"/>
      <c r="I181" s="28"/>
      <c r="J181" s="28">
        <v>0</v>
      </c>
      <c r="K181" s="28">
        <v>0</v>
      </c>
      <c r="L181" s="28">
        <v>0</v>
      </c>
      <c r="M181" s="28">
        <v>0</v>
      </c>
      <c r="N181" s="41"/>
      <c r="O181" s="28"/>
      <c r="P181" s="28"/>
      <c r="Q181" s="41"/>
      <c r="R181" s="41"/>
      <c r="S181" s="41"/>
    </row>
    <row r="182" s="1" customFormat="1" ht="36" spans="1:19">
      <c r="A182" s="13">
        <v>372</v>
      </c>
      <c r="B182" s="23" t="s">
        <v>662</v>
      </c>
      <c r="C182" s="24"/>
      <c r="D182" s="24"/>
      <c r="E182" s="24"/>
      <c r="F182" s="24" t="s">
        <v>25</v>
      </c>
      <c r="G182" s="24" t="s">
        <v>25</v>
      </c>
      <c r="H182" s="24" t="s">
        <v>25</v>
      </c>
      <c r="I182" s="24"/>
      <c r="J182" s="24">
        <v>0</v>
      </c>
      <c r="K182" s="24">
        <v>0</v>
      </c>
      <c r="L182" s="24">
        <v>0</v>
      </c>
      <c r="M182" s="24">
        <v>0</v>
      </c>
      <c r="N182" s="24" t="s">
        <v>283</v>
      </c>
      <c r="O182" s="24">
        <v>0</v>
      </c>
      <c r="P182" s="24">
        <v>0</v>
      </c>
      <c r="Q182" s="25"/>
      <c r="R182" s="25"/>
      <c r="S182" s="25"/>
    </row>
    <row r="183" s="1" customFormat="1" ht="48" spans="1:19">
      <c r="A183" s="13">
        <v>373</v>
      </c>
      <c r="B183" s="23" t="s">
        <v>663</v>
      </c>
      <c r="C183" s="24"/>
      <c r="D183" s="24"/>
      <c r="E183" s="24"/>
      <c r="F183" s="24"/>
      <c r="G183" s="24"/>
      <c r="H183" s="24"/>
      <c r="I183" s="24"/>
      <c r="J183" s="24">
        <v>0</v>
      </c>
      <c r="K183" s="24">
        <v>0</v>
      </c>
      <c r="L183" s="24">
        <v>0</v>
      </c>
      <c r="M183" s="24">
        <v>0</v>
      </c>
      <c r="N183" s="24" t="s">
        <v>283</v>
      </c>
      <c r="O183" s="24">
        <v>0</v>
      </c>
      <c r="P183" s="24">
        <v>0</v>
      </c>
      <c r="Q183" s="25"/>
      <c r="R183" s="25"/>
      <c r="S183" s="25"/>
    </row>
    <row r="184" s="1" customFormat="1" ht="24" spans="1:19">
      <c r="A184" s="13">
        <v>374</v>
      </c>
      <c r="B184" s="28" t="s">
        <v>664</v>
      </c>
      <c r="C184" s="28" t="s">
        <v>25</v>
      </c>
      <c r="D184" s="28"/>
      <c r="E184" s="28"/>
      <c r="F184" s="28" t="s">
        <v>29</v>
      </c>
      <c r="G184" s="28" t="s">
        <v>293</v>
      </c>
      <c r="H184" s="28">
        <v>0</v>
      </c>
      <c r="I184" s="28"/>
      <c r="J184" s="28">
        <v>0</v>
      </c>
      <c r="K184" s="28">
        <v>0</v>
      </c>
      <c r="L184" s="28">
        <v>0</v>
      </c>
      <c r="M184" s="28">
        <v>0</v>
      </c>
      <c r="N184" s="28" t="s">
        <v>283</v>
      </c>
      <c r="O184" s="28">
        <v>0</v>
      </c>
      <c r="P184" s="28">
        <v>0</v>
      </c>
      <c r="Q184" s="28"/>
      <c r="R184" s="28"/>
      <c r="S184" s="28"/>
    </row>
    <row r="185" s="1" customFormat="1" ht="24" spans="1:19">
      <c r="A185" s="13">
        <v>377</v>
      </c>
      <c r="B185" s="28" t="s">
        <v>665</v>
      </c>
      <c r="C185" s="28" t="s">
        <v>25</v>
      </c>
      <c r="D185" s="28"/>
      <c r="E185" s="28"/>
      <c r="F185" s="28" t="s">
        <v>29</v>
      </c>
      <c r="G185" s="28" t="s">
        <v>293</v>
      </c>
      <c r="H185" s="28">
        <v>0</v>
      </c>
      <c r="I185" s="28" t="s">
        <v>666</v>
      </c>
      <c r="J185" s="28">
        <v>0</v>
      </c>
      <c r="K185" s="28">
        <v>0</v>
      </c>
      <c r="L185" s="28">
        <v>0</v>
      </c>
      <c r="M185" s="28">
        <v>0</v>
      </c>
      <c r="N185" s="28" t="s">
        <v>283</v>
      </c>
      <c r="O185" s="28">
        <v>0</v>
      </c>
      <c r="P185" s="28">
        <v>0</v>
      </c>
      <c r="Q185" s="28"/>
      <c r="R185" s="28"/>
      <c r="S185" s="28" t="s">
        <v>669</v>
      </c>
    </row>
    <row r="186" s="1" customFormat="1" ht="36" spans="1:19">
      <c r="A186" s="13">
        <v>380</v>
      </c>
      <c r="B186" s="23" t="s">
        <v>675</v>
      </c>
      <c r="C186" s="24"/>
      <c r="D186" s="24"/>
      <c r="E186" s="24"/>
      <c r="F186" s="24" t="s">
        <v>25</v>
      </c>
      <c r="G186" s="24" t="s">
        <v>25</v>
      </c>
      <c r="H186" s="24" t="s">
        <v>25</v>
      </c>
      <c r="I186" s="23"/>
      <c r="J186" s="23">
        <f>SUM(J187:J190)</f>
        <v>123.3</v>
      </c>
      <c r="K186" s="23">
        <f>SUM(K187:K190)</f>
        <v>0</v>
      </c>
      <c r="L186" s="23">
        <f>SUM(L187:L190)</f>
        <v>123.3</v>
      </c>
      <c r="M186" s="23">
        <f>SUM(M187:M190)</f>
        <v>0</v>
      </c>
      <c r="N186" s="23" t="s">
        <v>602</v>
      </c>
      <c r="O186" s="23">
        <v>0</v>
      </c>
      <c r="P186" s="23">
        <v>0</v>
      </c>
      <c r="Q186" s="23"/>
      <c r="R186" s="23"/>
      <c r="S186" s="23" t="s">
        <v>605</v>
      </c>
    </row>
    <row r="187" s="60" customFormat="1" ht="84" spans="1:20">
      <c r="A187" s="62">
        <v>1278</v>
      </c>
      <c r="B187" s="63" t="s">
        <v>713</v>
      </c>
      <c r="C187" s="63" t="s">
        <v>47</v>
      </c>
      <c r="D187" s="63" t="s">
        <v>48</v>
      </c>
      <c r="E187" s="63" t="s">
        <v>714</v>
      </c>
      <c r="F187" s="63" t="s">
        <v>29</v>
      </c>
      <c r="G187" s="63" t="s">
        <v>258</v>
      </c>
      <c r="H187" s="63">
        <v>1</v>
      </c>
      <c r="I187" s="63" t="s">
        <v>715</v>
      </c>
      <c r="J187" s="63">
        <v>15.8</v>
      </c>
      <c r="K187" s="63">
        <v>0</v>
      </c>
      <c r="L187" s="63">
        <v>15.8</v>
      </c>
      <c r="M187" s="63">
        <v>0</v>
      </c>
      <c r="N187" s="63" t="s">
        <v>602</v>
      </c>
      <c r="O187" s="63">
        <v>18</v>
      </c>
      <c r="P187" s="63">
        <v>72</v>
      </c>
      <c r="Q187" s="63" t="s">
        <v>603</v>
      </c>
      <c r="R187" s="63" t="s">
        <v>716</v>
      </c>
      <c r="S187" s="63" t="s">
        <v>605</v>
      </c>
      <c r="T187" s="64"/>
    </row>
    <row r="188" s="60" customFormat="1" ht="84" spans="1:20">
      <c r="A188" s="62">
        <v>1282</v>
      </c>
      <c r="B188" s="63" t="s">
        <v>717</v>
      </c>
      <c r="C188" s="63" t="s">
        <v>47</v>
      </c>
      <c r="D188" s="63" t="s">
        <v>48</v>
      </c>
      <c r="E188" s="63" t="s">
        <v>718</v>
      </c>
      <c r="F188" s="63" t="s">
        <v>29</v>
      </c>
      <c r="G188" s="63" t="s">
        <v>258</v>
      </c>
      <c r="H188" s="63">
        <v>1</v>
      </c>
      <c r="I188" s="63" t="s">
        <v>719</v>
      </c>
      <c r="J188" s="63">
        <v>38</v>
      </c>
      <c r="K188" s="63">
        <v>0</v>
      </c>
      <c r="L188" s="63">
        <v>38</v>
      </c>
      <c r="M188" s="63">
        <v>0</v>
      </c>
      <c r="N188" s="63" t="s">
        <v>602</v>
      </c>
      <c r="O188" s="63">
        <v>32</v>
      </c>
      <c r="P188" s="63">
        <v>107</v>
      </c>
      <c r="Q188" s="63" t="s">
        <v>603</v>
      </c>
      <c r="R188" s="63" t="s">
        <v>720</v>
      </c>
      <c r="S188" s="63" t="s">
        <v>605</v>
      </c>
      <c r="T188" s="64"/>
    </row>
    <row r="189" s="60" customFormat="1" ht="84" spans="1:20">
      <c r="A189" s="62">
        <v>1283</v>
      </c>
      <c r="B189" s="63" t="s">
        <v>721</v>
      </c>
      <c r="C189" s="63" t="s">
        <v>47</v>
      </c>
      <c r="D189" s="63" t="s">
        <v>48</v>
      </c>
      <c r="E189" s="63" t="s">
        <v>722</v>
      </c>
      <c r="F189" s="63" t="s">
        <v>29</v>
      </c>
      <c r="G189" s="63" t="s">
        <v>258</v>
      </c>
      <c r="H189" s="63">
        <v>1</v>
      </c>
      <c r="I189" s="63" t="s">
        <v>723</v>
      </c>
      <c r="J189" s="63">
        <v>68</v>
      </c>
      <c r="K189" s="63">
        <v>0</v>
      </c>
      <c r="L189" s="63">
        <v>68</v>
      </c>
      <c r="M189" s="63">
        <v>0</v>
      </c>
      <c r="N189" s="63" t="s">
        <v>602</v>
      </c>
      <c r="O189" s="63">
        <v>53</v>
      </c>
      <c r="P189" s="63">
        <v>193</v>
      </c>
      <c r="Q189" s="63" t="s">
        <v>603</v>
      </c>
      <c r="R189" s="63" t="s">
        <v>724</v>
      </c>
      <c r="S189" s="63" t="s">
        <v>605</v>
      </c>
      <c r="T189" s="64"/>
    </row>
    <row r="190" s="60" customFormat="1" ht="84" spans="1:20">
      <c r="A190" s="62">
        <v>1287</v>
      </c>
      <c r="B190" s="63" t="s">
        <v>732</v>
      </c>
      <c r="C190" s="63" t="s">
        <v>47</v>
      </c>
      <c r="D190" s="63" t="s">
        <v>48</v>
      </c>
      <c r="E190" s="63" t="s">
        <v>714</v>
      </c>
      <c r="F190" s="63" t="s">
        <v>29</v>
      </c>
      <c r="G190" s="63" t="s">
        <v>258</v>
      </c>
      <c r="H190" s="63">
        <v>1</v>
      </c>
      <c r="I190" s="63" t="s">
        <v>733</v>
      </c>
      <c r="J190" s="63">
        <v>1.5</v>
      </c>
      <c r="K190" s="63">
        <v>0</v>
      </c>
      <c r="L190" s="63">
        <v>1.5</v>
      </c>
      <c r="M190" s="63">
        <v>0</v>
      </c>
      <c r="N190" s="63" t="s">
        <v>602</v>
      </c>
      <c r="O190" s="63">
        <v>18</v>
      </c>
      <c r="P190" s="63">
        <v>72</v>
      </c>
      <c r="Q190" s="63" t="s">
        <v>603</v>
      </c>
      <c r="R190" s="63" t="s">
        <v>716</v>
      </c>
      <c r="S190" s="63" t="s">
        <v>605</v>
      </c>
      <c r="T190" s="64"/>
    </row>
    <row r="191" s="1" customFormat="1" ht="33" customHeight="1" spans="1:19">
      <c r="A191" s="13">
        <v>395</v>
      </c>
      <c r="B191" s="22" t="s">
        <v>734</v>
      </c>
      <c r="C191" s="22"/>
      <c r="D191" s="22"/>
      <c r="E191" s="22"/>
      <c r="F191" s="22" t="s">
        <v>25</v>
      </c>
      <c r="G191" s="22" t="s">
        <v>25</v>
      </c>
      <c r="H191" s="22" t="s">
        <v>25</v>
      </c>
      <c r="I191" s="22"/>
      <c r="J191" s="22">
        <v>0</v>
      </c>
      <c r="K191" s="22">
        <v>0</v>
      </c>
      <c r="L191" s="22">
        <v>0</v>
      </c>
      <c r="M191" s="22">
        <v>0</v>
      </c>
      <c r="N191" s="22" t="s">
        <v>283</v>
      </c>
      <c r="O191" s="22">
        <v>0</v>
      </c>
      <c r="P191" s="22">
        <v>0</v>
      </c>
      <c r="Q191" s="22"/>
      <c r="R191" s="22"/>
      <c r="S191" s="22" t="s">
        <v>735</v>
      </c>
    </row>
    <row r="192" s="1" customFormat="1" ht="36" spans="1:19">
      <c r="A192" s="13">
        <v>396</v>
      </c>
      <c r="B192" s="23" t="s">
        <v>736</v>
      </c>
      <c r="C192" s="24"/>
      <c r="D192" s="24"/>
      <c r="E192" s="24"/>
      <c r="F192" s="24" t="s">
        <v>29</v>
      </c>
      <c r="G192" s="24" t="s">
        <v>570</v>
      </c>
      <c r="H192" s="24">
        <v>0</v>
      </c>
      <c r="I192" s="23"/>
      <c r="J192" s="24">
        <v>0</v>
      </c>
      <c r="K192" s="24">
        <v>0</v>
      </c>
      <c r="L192" s="24">
        <v>0</v>
      </c>
      <c r="M192" s="24">
        <v>0</v>
      </c>
      <c r="N192" s="24" t="s">
        <v>283</v>
      </c>
      <c r="O192" s="24">
        <v>0</v>
      </c>
      <c r="P192" s="24">
        <v>0</v>
      </c>
      <c r="Q192" s="23"/>
      <c r="R192" s="23"/>
      <c r="S192" s="23" t="s">
        <v>735</v>
      </c>
    </row>
    <row r="193" s="1" customFormat="1" ht="36" spans="1:19">
      <c r="A193" s="13">
        <v>397</v>
      </c>
      <c r="B193" s="23" t="s">
        <v>737</v>
      </c>
      <c r="C193" s="24"/>
      <c r="D193" s="24"/>
      <c r="E193" s="24"/>
      <c r="F193" s="24" t="s">
        <v>29</v>
      </c>
      <c r="G193" s="24" t="s">
        <v>293</v>
      </c>
      <c r="H193" s="24">
        <v>0</v>
      </c>
      <c r="I193" s="23"/>
      <c r="J193" s="24">
        <v>0</v>
      </c>
      <c r="K193" s="24">
        <v>0</v>
      </c>
      <c r="L193" s="24">
        <v>0</v>
      </c>
      <c r="M193" s="24">
        <v>0</v>
      </c>
      <c r="N193" s="24" t="s">
        <v>283</v>
      </c>
      <c r="O193" s="24">
        <v>0</v>
      </c>
      <c r="P193" s="24">
        <v>0</v>
      </c>
      <c r="Q193" s="23"/>
      <c r="R193" s="23"/>
      <c r="S193" s="23" t="s">
        <v>735</v>
      </c>
    </row>
    <row r="194" s="1" customFormat="1" ht="48" spans="1:19">
      <c r="A194" s="13">
        <v>398</v>
      </c>
      <c r="B194" s="23" t="s">
        <v>738</v>
      </c>
      <c r="C194" s="24"/>
      <c r="D194" s="24"/>
      <c r="E194" s="24"/>
      <c r="F194" s="24" t="s">
        <v>29</v>
      </c>
      <c r="G194" s="24" t="s">
        <v>293</v>
      </c>
      <c r="H194" s="24">
        <v>0</v>
      </c>
      <c r="I194" s="23"/>
      <c r="J194" s="24">
        <v>0</v>
      </c>
      <c r="K194" s="24">
        <v>0</v>
      </c>
      <c r="L194" s="24">
        <v>0</v>
      </c>
      <c r="M194" s="24">
        <v>0</v>
      </c>
      <c r="N194" s="24" t="s">
        <v>283</v>
      </c>
      <c r="O194" s="24">
        <v>0</v>
      </c>
      <c r="P194" s="24">
        <v>0</v>
      </c>
      <c r="Q194" s="23"/>
      <c r="R194" s="23"/>
      <c r="S194" s="23" t="s">
        <v>735</v>
      </c>
    </row>
    <row r="195" s="1" customFormat="1" ht="36" spans="1:19">
      <c r="A195" s="13">
        <v>399</v>
      </c>
      <c r="B195" s="23" t="s">
        <v>739</v>
      </c>
      <c r="C195" s="24"/>
      <c r="D195" s="24"/>
      <c r="E195" s="24"/>
      <c r="F195" s="24" t="s">
        <v>29</v>
      </c>
      <c r="G195" s="24" t="s">
        <v>30</v>
      </c>
      <c r="H195" s="24">
        <v>0</v>
      </c>
      <c r="I195" s="24"/>
      <c r="J195" s="24">
        <v>0</v>
      </c>
      <c r="K195" s="24">
        <v>0</v>
      </c>
      <c r="L195" s="24">
        <v>0</v>
      </c>
      <c r="M195" s="24">
        <v>0</v>
      </c>
      <c r="N195" s="24" t="s">
        <v>283</v>
      </c>
      <c r="O195" s="24">
        <v>0</v>
      </c>
      <c r="P195" s="24">
        <v>0</v>
      </c>
      <c r="Q195" s="23"/>
      <c r="R195" s="23"/>
      <c r="S195" s="23" t="s">
        <v>735</v>
      </c>
    </row>
    <row r="196" s="1" customFormat="1" ht="24" spans="1:19">
      <c r="A196" s="13">
        <v>400</v>
      </c>
      <c r="B196" s="29" t="s">
        <v>740</v>
      </c>
      <c r="C196" s="29" t="s">
        <v>25</v>
      </c>
      <c r="D196" s="29"/>
      <c r="E196" s="29"/>
      <c r="F196" s="29" t="s">
        <v>25</v>
      </c>
      <c r="G196" s="29" t="s">
        <v>30</v>
      </c>
      <c r="H196" s="29">
        <v>0</v>
      </c>
      <c r="I196" s="29"/>
      <c r="J196" s="29">
        <v>0</v>
      </c>
      <c r="K196" s="29">
        <v>0</v>
      </c>
      <c r="L196" s="29">
        <v>0</v>
      </c>
      <c r="M196" s="29">
        <v>0</v>
      </c>
      <c r="N196" s="29" t="s">
        <v>283</v>
      </c>
      <c r="O196" s="29">
        <v>0</v>
      </c>
      <c r="P196" s="29">
        <v>0</v>
      </c>
      <c r="Q196" s="29"/>
      <c r="R196" s="29"/>
      <c r="S196" s="29" t="s">
        <v>735</v>
      </c>
    </row>
    <row r="197" s="1" customFormat="1" ht="26" customHeight="1" spans="1:19">
      <c r="A197" s="13">
        <v>403</v>
      </c>
      <c r="B197" s="22" t="s">
        <v>745</v>
      </c>
      <c r="C197" s="22"/>
      <c r="D197" s="22"/>
      <c r="E197" s="22"/>
      <c r="F197" s="22" t="s">
        <v>25</v>
      </c>
      <c r="G197" s="22" t="s">
        <v>25</v>
      </c>
      <c r="H197" s="22" t="s">
        <v>25</v>
      </c>
      <c r="I197" s="22"/>
      <c r="J197" s="22">
        <f>SUM(J198,J199,J200)</f>
        <v>0.576</v>
      </c>
      <c r="K197" s="22">
        <f>SUM(K198,K199,K200)</f>
        <v>0.192</v>
      </c>
      <c r="L197" s="22">
        <f>SUM(L198,L199,L200)</f>
        <v>0.192</v>
      </c>
      <c r="M197" s="22">
        <f>SUM(M198,M199,M200)</f>
        <v>0.192</v>
      </c>
      <c r="N197" s="22" t="s">
        <v>283</v>
      </c>
      <c r="O197" s="22">
        <v>4</v>
      </c>
      <c r="P197" s="22">
        <v>4</v>
      </c>
      <c r="Q197" s="22"/>
      <c r="R197" s="22"/>
      <c r="S197" s="22"/>
    </row>
    <row r="198" s="1" customFormat="1" ht="48" spans="1:19">
      <c r="A198" s="13">
        <v>404</v>
      </c>
      <c r="B198" s="23" t="s">
        <v>746</v>
      </c>
      <c r="C198" s="23"/>
      <c r="D198" s="23"/>
      <c r="E198" s="23"/>
      <c r="F198" s="23" t="s">
        <v>29</v>
      </c>
      <c r="G198" s="23" t="s">
        <v>293</v>
      </c>
      <c r="H198" s="23">
        <v>0</v>
      </c>
      <c r="I198" s="23"/>
      <c r="J198" s="23">
        <v>0</v>
      </c>
      <c r="K198" s="23">
        <v>0</v>
      </c>
      <c r="L198" s="23">
        <v>0</v>
      </c>
      <c r="M198" s="23">
        <v>0</v>
      </c>
      <c r="N198" s="23" t="s">
        <v>283</v>
      </c>
      <c r="O198" s="23">
        <v>0</v>
      </c>
      <c r="P198" s="23">
        <v>0</v>
      </c>
      <c r="Q198" s="23"/>
      <c r="R198" s="23"/>
      <c r="S198" s="23"/>
    </row>
    <row r="199" s="1" customFormat="1" ht="48" spans="1:19">
      <c r="A199" s="13">
        <v>405</v>
      </c>
      <c r="B199" s="23" t="s">
        <v>747</v>
      </c>
      <c r="C199" s="23"/>
      <c r="D199" s="23"/>
      <c r="E199" s="23"/>
      <c r="F199" s="23" t="s">
        <v>29</v>
      </c>
      <c r="G199" s="23" t="s">
        <v>293</v>
      </c>
      <c r="H199" s="23">
        <v>0</v>
      </c>
      <c r="I199" s="23"/>
      <c r="J199" s="23">
        <v>0</v>
      </c>
      <c r="K199" s="23">
        <v>0</v>
      </c>
      <c r="L199" s="23">
        <v>0</v>
      </c>
      <c r="M199" s="23">
        <v>0</v>
      </c>
      <c r="N199" s="23" t="s">
        <v>283</v>
      </c>
      <c r="O199" s="23">
        <v>0</v>
      </c>
      <c r="P199" s="23">
        <v>0</v>
      </c>
      <c r="Q199" s="23"/>
      <c r="R199" s="23"/>
      <c r="S199" s="23"/>
    </row>
    <row r="200" s="1" customFormat="1" ht="36" customHeight="1" spans="1:19">
      <c r="A200" s="13">
        <v>406</v>
      </c>
      <c r="B200" s="23" t="s">
        <v>748</v>
      </c>
      <c r="C200" s="23"/>
      <c r="D200" s="23"/>
      <c r="E200" s="23"/>
      <c r="F200" s="23" t="s">
        <v>25</v>
      </c>
      <c r="G200" s="23" t="s">
        <v>30</v>
      </c>
      <c r="H200" s="23"/>
      <c r="I200" s="23"/>
      <c r="J200" s="23">
        <v>0.576</v>
      </c>
      <c r="K200" s="23">
        <v>0.192</v>
      </c>
      <c r="L200" s="23">
        <v>0.192</v>
      </c>
      <c r="M200" s="23">
        <v>0.192</v>
      </c>
      <c r="N200" s="23" t="s">
        <v>283</v>
      </c>
      <c r="O200" s="23">
        <v>4</v>
      </c>
      <c r="P200" s="23">
        <v>4</v>
      </c>
      <c r="Q200" s="23"/>
      <c r="R200" s="23"/>
      <c r="S200" s="23"/>
    </row>
    <row r="201" s="1" customFormat="1" ht="36" spans="1:19">
      <c r="A201" s="13">
        <v>407</v>
      </c>
      <c r="B201" s="28" t="s">
        <v>749</v>
      </c>
      <c r="C201" s="28"/>
      <c r="D201" s="28"/>
      <c r="E201" s="28"/>
      <c r="F201" s="28" t="s">
        <v>25</v>
      </c>
      <c r="G201" s="28" t="s">
        <v>30</v>
      </c>
      <c r="H201" s="28">
        <v>8</v>
      </c>
      <c r="I201" s="28" t="s">
        <v>750</v>
      </c>
      <c r="J201" s="28">
        <v>0</v>
      </c>
      <c r="K201" s="28">
        <v>0</v>
      </c>
      <c r="L201" s="28">
        <v>0</v>
      </c>
      <c r="M201" s="28">
        <v>0</v>
      </c>
      <c r="N201" s="28" t="s">
        <v>283</v>
      </c>
      <c r="O201" s="28">
        <v>0</v>
      </c>
      <c r="P201" s="28">
        <v>0</v>
      </c>
      <c r="Q201" s="28"/>
      <c r="R201" s="28"/>
      <c r="S201" s="28"/>
    </row>
    <row r="202" s="1" customFormat="1" ht="36" spans="1:19">
      <c r="A202" s="13">
        <v>408</v>
      </c>
      <c r="B202" s="29" t="s">
        <v>751</v>
      </c>
      <c r="C202" s="29"/>
      <c r="D202" s="29"/>
      <c r="E202" s="29"/>
      <c r="F202" s="29" t="s">
        <v>25</v>
      </c>
      <c r="G202" s="29" t="s">
        <v>30</v>
      </c>
      <c r="H202" s="29">
        <v>0</v>
      </c>
      <c r="I202" s="29" t="s">
        <v>752</v>
      </c>
      <c r="J202" s="29">
        <v>0</v>
      </c>
      <c r="K202" s="29">
        <v>0</v>
      </c>
      <c r="L202" s="29">
        <v>0</v>
      </c>
      <c r="M202" s="29">
        <v>0</v>
      </c>
      <c r="N202" s="29" t="s">
        <v>283</v>
      </c>
      <c r="O202" s="29">
        <v>0</v>
      </c>
      <c r="P202" s="29">
        <v>0</v>
      </c>
      <c r="Q202" s="29"/>
      <c r="R202" s="29"/>
      <c r="S202" s="29" t="s">
        <v>755</v>
      </c>
    </row>
    <row r="203" s="1" customFormat="1" ht="24" spans="1:19">
      <c r="A203" s="13">
        <v>410</v>
      </c>
      <c r="B203" s="29" t="s">
        <v>758</v>
      </c>
      <c r="C203" s="29"/>
      <c r="D203" s="29"/>
      <c r="E203" s="29"/>
      <c r="F203" s="29" t="s">
        <v>25</v>
      </c>
      <c r="G203" s="29" t="s">
        <v>30</v>
      </c>
      <c r="H203" s="29">
        <v>0</v>
      </c>
      <c r="I203" s="29" t="s">
        <v>759</v>
      </c>
      <c r="J203" s="29">
        <v>0</v>
      </c>
      <c r="K203" s="29">
        <v>0</v>
      </c>
      <c r="L203" s="29">
        <v>0</v>
      </c>
      <c r="M203" s="29">
        <v>0</v>
      </c>
      <c r="N203" s="29" t="s">
        <v>283</v>
      </c>
      <c r="O203" s="29">
        <v>0</v>
      </c>
      <c r="P203" s="29">
        <v>0</v>
      </c>
      <c r="Q203" s="29"/>
      <c r="R203" s="29"/>
      <c r="S203" s="29" t="s">
        <v>755</v>
      </c>
    </row>
    <row r="204" s="1" customFormat="1" ht="50" customHeight="1" spans="1:19">
      <c r="A204" s="13">
        <v>413</v>
      </c>
      <c r="B204" s="28" t="s">
        <v>766</v>
      </c>
      <c r="C204" s="28"/>
      <c r="D204" s="28"/>
      <c r="E204" s="28"/>
      <c r="F204" s="28" t="s">
        <v>25</v>
      </c>
      <c r="G204" s="28" t="s">
        <v>30</v>
      </c>
      <c r="H204" s="28">
        <v>4</v>
      </c>
      <c r="I204" s="28" t="s">
        <v>767</v>
      </c>
      <c r="J204" s="28">
        <v>0.576</v>
      </c>
      <c r="K204" s="28">
        <v>0.192</v>
      </c>
      <c r="L204" s="28">
        <v>0.192</v>
      </c>
      <c r="M204" s="28">
        <v>0.192</v>
      </c>
      <c r="N204" s="28" t="s">
        <v>283</v>
      </c>
      <c r="O204" s="28">
        <v>4</v>
      </c>
      <c r="P204" s="28">
        <v>4</v>
      </c>
      <c r="Q204" s="28"/>
      <c r="R204" s="28"/>
      <c r="S204" s="28" t="s">
        <v>769</v>
      </c>
    </row>
    <row r="205" s="4" customFormat="1" ht="90" customHeight="1" spans="1:19">
      <c r="A205" s="13">
        <v>407</v>
      </c>
      <c r="B205" s="33"/>
      <c r="C205" s="33" t="s">
        <v>47</v>
      </c>
      <c r="D205" s="33" t="s">
        <v>48</v>
      </c>
      <c r="E205" s="33"/>
      <c r="F205" s="33" t="s">
        <v>25</v>
      </c>
      <c r="G205" s="33" t="s">
        <v>30</v>
      </c>
      <c r="H205" s="33">
        <v>4</v>
      </c>
      <c r="I205" s="33" t="s">
        <v>772</v>
      </c>
      <c r="J205" s="33">
        <v>0.576</v>
      </c>
      <c r="K205" s="33">
        <v>0.192</v>
      </c>
      <c r="L205" s="33">
        <v>0.192</v>
      </c>
      <c r="M205" s="33">
        <v>0.192</v>
      </c>
      <c r="N205" s="33" t="s">
        <v>283</v>
      </c>
      <c r="O205" s="33">
        <v>4</v>
      </c>
      <c r="P205" s="33">
        <v>4</v>
      </c>
      <c r="Q205" s="33" t="s">
        <v>762</v>
      </c>
      <c r="R205" s="33" t="s">
        <v>773</v>
      </c>
      <c r="S205" s="33" t="s">
        <v>769</v>
      </c>
    </row>
    <row r="206" s="1" customFormat="1" ht="24" spans="1:19">
      <c r="A206" s="13">
        <v>418</v>
      </c>
      <c r="B206" s="28" t="s">
        <v>778</v>
      </c>
      <c r="C206" s="28"/>
      <c r="D206" s="28"/>
      <c r="E206" s="28"/>
      <c r="F206" s="28" t="s">
        <v>25</v>
      </c>
      <c r="G206" s="28" t="s">
        <v>30</v>
      </c>
      <c r="H206" s="28">
        <v>0</v>
      </c>
      <c r="I206" s="28"/>
      <c r="J206" s="28">
        <v>0</v>
      </c>
      <c r="K206" s="28">
        <v>0</v>
      </c>
      <c r="L206" s="28">
        <v>0</v>
      </c>
      <c r="M206" s="28">
        <v>0</v>
      </c>
      <c r="N206" s="28" t="s">
        <v>283</v>
      </c>
      <c r="O206" s="28">
        <v>0</v>
      </c>
      <c r="P206" s="28">
        <v>0</v>
      </c>
      <c r="Q206" s="28"/>
      <c r="R206" s="28"/>
      <c r="S206" s="28"/>
    </row>
    <row r="207" s="1" customFormat="1" ht="24" spans="1:19">
      <c r="A207" s="13">
        <v>419</v>
      </c>
      <c r="B207" s="22" t="s">
        <v>779</v>
      </c>
      <c r="C207" s="22"/>
      <c r="D207" s="22"/>
      <c r="E207" s="22"/>
      <c r="F207" s="22"/>
      <c r="G207" s="22"/>
      <c r="H207" s="22"/>
      <c r="I207" s="22"/>
      <c r="J207" s="22">
        <f>SUM(J208,J210,J211,J212,J213)</f>
        <v>79.8696371</v>
      </c>
      <c r="K207" s="22">
        <f>SUM(K208,K210,K211,K212,K213)</f>
        <v>27.249862</v>
      </c>
      <c r="L207" s="22">
        <f>SUM(L208,L210,L211,L212,L213)</f>
        <v>27.948393</v>
      </c>
      <c r="M207" s="22">
        <f>SUM(M208,M210,M211,M212,M213)</f>
        <v>24.6713821</v>
      </c>
      <c r="N207" s="22" t="s">
        <v>27</v>
      </c>
      <c r="O207" s="22">
        <v>428</v>
      </c>
      <c r="P207" s="22">
        <v>1234</v>
      </c>
      <c r="Q207" s="22"/>
      <c r="R207" s="22"/>
      <c r="S207" s="22"/>
    </row>
    <row r="208" s="1" customFormat="1" ht="65" customHeight="1" spans="1:19">
      <c r="A208" s="13">
        <v>420</v>
      </c>
      <c r="B208" s="23" t="s">
        <v>780</v>
      </c>
      <c r="C208" s="24"/>
      <c r="D208" s="24"/>
      <c r="E208" s="24"/>
      <c r="F208" s="24" t="s">
        <v>25</v>
      </c>
      <c r="G208" s="24" t="s">
        <v>34</v>
      </c>
      <c r="H208" s="24">
        <v>139</v>
      </c>
      <c r="I208" s="23" t="s">
        <v>781</v>
      </c>
      <c r="J208" s="23">
        <v>79.8696371</v>
      </c>
      <c r="K208" s="23">
        <v>27.249862</v>
      </c>
      <c r="L208" s="23">
        <v>27.948393</v>
      </c>
      <c r="M208" s="23">
        <v>24.6713821</v>
      </c>
      <c r="N208" s="23" t="s">
        <v>27</v>
      </c>
      <c r="O208" s="23">
        <v>139</v>
      </c>
      <c r="P208" s="23">
        <v>228</v>
      </c>
      <c r="Q208" s="23"/>
      <c r="R208" s="23"/>
      <c r="S208" s="23" t="s">
        <v>477</v>
      </c>
    </row>
    <row r="209" s="6" customFormat="1" ht="135" customHeight="1" spans="1:19">
      <c r="A209" s="13">
        <v>422</v>
      </c>
      <c r="B209" s="34"/>
      <c r="C209" s="48" t="s">
        <v>47</v>
      </c>
      <c r="D209" s="48" t="s">
        <v>48</v>
      </c>
      <c r="E209" s="48"/>
      <c r="F209" s="48" t="s">
        <v>25</v>
      </c>
      <c r="G209" s="48" t="s">
        <v>34</v>
      </c>
      <c r="H209" s="48">
        <v>139</v>
      </c>
      <c r="I209" s="34" t="s">
        <v>829</v>
      </c>
      <c r="J209" s="34">
        <v>79.8696371</v>
      </c>
      <c r="K209" s="34">
        <v>27.249862</v>
      </c>
      <c r="L209" s="34">
        <v>27.948393</v>
      </c>
      <c r="M209" s="34">
        <v>24.6713821</v>
      </c>
      <c r="N209" s="34" t="s">
        <v>27</v>
      </c>
      <c r="O209" s="34">
        <v>139</v>
      </c>
      <c r="P209" s="34">
        <v>228</v>
      </c>
      <c r="Q209" s="34" t="s">
        <v>782</v>
      </c>
      <c r="R209" s="34" t="s">
        <v>830</v>
      </c>
      <c r="S209" s="34" t="s">
        <v>477</v>
      </c>
    </row>
    <row r="210" s="1" customFormat="1" ht="36" spans="1:19">
      <c r="A210" s="13">
        <v>425</v>
      </c>
      <c r="B210" s="23" t="s">
        <v>793</v>
      </c>
      <c r="C210" s="24"/>
      <c r="D210" s="24"/>
      <c r="E210" s="24"/>
      <c r="F210" s="24" t="s">
        <v>25</v>
      </c>
      <c r="G210" s="24" t="s">
        <v>25</v>
      </c>
      <c r="H210" s="24">
        <v>0</v>
      </c>
      <c r="I210" s="23"/>
      <c r="J210" s="23">
        <v>0</v>
      </c>
      <c r="K210" s="23">
        <v>0</v>
      </c>
      <c r="L210" s="23">
        <v>0</v>
      </c>
      <c r="M210" s="23">
        <v>0</v>
      </c>
      <c r="N210" s="23" t="s">
        <v>27</v>
      </c>
      <c r="O210" s="23">
        <v>0</v>
      </c>
      <c r="P210" s="23">
        <v>0</v>
      </c>
      <c r="Q210" s="23"/>
      <c r="R210" s="23"/>
      <c r="S210" s="23"/>
    </row>
    <row r="211" s="1" customFormat="1" ht="48" spans="1:19">
      <c r="A211" s="13">
        <v>426</v>
      </c>
      <c r="B211" s="23" t="s">
        <v>794</v>
      </c>
      <c r="C211" s="24"/>
      <c r="D211" s="24"/>
      <c r="E211" s="24"/>
      <c r="F211" s="24" t="s">
        <v>25</v>
      </c>
      <c r="G211" s="24" t="s">
        <v>25</v>
      </c>
      <c r="H211" s="24">
        <v>0</v>
      </c>
      <c r="I211" s="23"/>
      <c r="J211" s="23">
        <v>0</v>
      </c>
      <c r="K211" s="23">
        <v>0</v>
      </c>
      <c r="L211" s="23">
        <v>0</v>
      </c>
      <c r="M211" s="23">
        <v>0</v>
      </c>
      <c r="N211" s="23" t="s">
        <v>27</v>
      </c>
      <c r="O211" s="23">
        <v>0</v>
      </c>
      <c r="P211" s="23">
        <v>0</v>
      </c>
      <c r="Q211" s="23"/>
      <c r="R211" s="23"/>
      <c r="S211" s="23"/>
    </row>
    <row r="212" s="1" customFormat="1" ht="24" spans="1:19">
      <c r="A212" s="13">
        <v>427</v>
      </c>
      <c r="B212" s="23" t="s">
        <v>795</v>
      </c>
      <c r="C212" s="24"/>
      <c r="D212" s="24"/>
      <c r="E212" s="24"/>
      <c r="F212" s="24" t="s">
        <v>25</v>
      </c>
      <c r="G212" s="24" t="s">
        <v>25</v>
      </c>
      <c r="H212" s="24">
        <v>0</v>
      </c>
      <c r="I212" s="23"/>
      <c r="J212" s="23">
        <v>0</v>
      </c>
      <c r="K212" s="23">
        <v>0</v>
      </c>
      <c r="L212" s="23">
        <v>0</v>
      </c>
      <c r="M212" s="23">
        <v>0</v>
      </c>
      <c r="N212" s="23" t="s">
        <v>27</v>
      </c>
      <c r="O212" s="23">
        <v>0</v>
      </c>
      <c r="P212" s="23">
        <v>0</v>
      </c>
      <c r="Q212" s="23"/>
      <c r="R212" s="23"/>
      <c r="S212" s="23"/>
    </row>
    <row r="213" s="1" customFormat="1" ht="26" customHeight="1" spans="1:19">
      <c r="A213" s="13">
        <v>428</v>
      </c>
      <c r="B213" s="23" t="s">
        <v>796</v>
      </c>
      <c r="C213" s="24"/>
      <c r="D213" s="24"/>
      <c r="E213" s="24"/>
      <c r="F213" s="24" t="s">
        <v>25</v>
      </c>
      <c r="G213" s="24" t="s">
        <v>25</v>
      </c>
      <c r="H213" s="24">
        <v>4</v>
      </c>
      <c r="I213" s="23"/>
      <c r="J213" s="23">
        <v>0</v>
      </c>
      <c r="K213" s="23">
        <v>0</v>
      </c>
      <c r="L213" s="23">
        <v>0</v>
      </c>
      <c r="M213" s="23">
        <v>0</v>
      </c>
      <c r="N213" s="23" t="s">
        <v>27</v>
      </c>
      <c r="O213" s="23">
        <v>0</v>
      </c>
      <c r="P213" s="23">
        <v>0</v>
      </c>
      <c r="Q213" s="23"/>
      <c r="R213" s="23"/>
      <c r="S213" s="23"/>
    </row>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N65 N69:N156 N158:N177 N179:N190 N196:N213"/>
    <dataValidation type="list" allowBlank="1" showInputMessage="1" showErrorMessage="1" sqref="N66:N68">
      <formula1>"入户项目,公益共享,"</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48538"/>
  <sheetViews>
    <sheetView topLeftCell="A148" workbookViewId="0">
      <selection activeCell="B148" sqref="B148"/>
    </sheetView>
  </sheetViews>
  <sheetFormatPr defaultColWidth="9" defaultRowHeight="13.5"/>
  <cols>
    <col min="1" max="8" width="9" style="1"/>
    <col min="9" max="9" width="13.75" style="1" customWidth="1"/>
    <col min="10" max="11" width="12.625" style="1"/>
    <col min="12" max="12" width="11.5" style="1"/>
    <col min="13" max="13" width="12.625" style="1"/>
    <col min="14" max="16383" width="9" style="1"/>
    <col min="16384" max="16384" width="14.125" style="1"/>
  </cols>
  <sheetData>
    <row r="1" s="1" customFormat="1" ht="17.25" customHeight="1" spans="1:19">
      <c r="A1" s="11"/>
      <c r="B1" s="11"/>
      <c r="C1" s="11"/>
      <c r="D1" s="11"/>
      <c r="E1" s="11"/>
      <c r="F1" s="11"/>
      <c r="G1" s="11"/>
      <c r="H1" s="11"/>
      <c r="I1" s="11"/>
      <c r="J1" s="11"/>
      <c r="K1" s="11"/>
      <c r="L1" s="11"/>
      <c r="M1" s="11"/>
      <c r="N1" s="11"/>
      <c r="O1" s="11"/>
      <c r="P1" s="11"/>
      <c r="Q1" s="11"/>
      <c r="R1" s="11"/>
      <c r="S1" s="11"/>
    </row>
    <row r="2" s="2" customFormat="1" ht="35" customHeight="1" spans="1:19">
      <c r="A2" s="12" t="s">
        <v>831</v>
      </c>
      <c r="B2" s="12"/>
      <c r="C2" s="12"/>
      <c r="D2" s="12"/>
      <c r="E2" s="12"/>
      <c r="F2" s="12"/>
      <c r="G2" s="12"/>
      <c r="H2" s="12"/>
      <c r="I2" s="12"/>
      <c r="J2" s="12"/>
      <c r="K2" s="12"/>
      <c r="L2" s="12"/>
      <c r="M2" s="12"/>
      <c r="N2" s="12"/>
      <c r="O2" s="12"/>
      <c r="P2" s="12"/>
      <c r="Q2" s="12"/>
      <c r="R2" s="12"/>
      <c r="S2" s="12"/>
    </row>
    <row r="3" s="3" customFormat="1" ht="33" customHeight="1" spans="1:19">
      <c r="A3" s="13" t="s">
        <v>1</v>
      </c>
      <c r="B3" s="13" t="s">
        <v>2</v>
      </c>
      <c r="C3" s="14" t="s">
        <v>3</v>
      </c>
      <c r="D3" s="15"/>
      <c r="E3" s="16"/>
      <c r="F3" s="13" t="s">
        <v>4</v>
      </c>
      <c r="G3" s="13" t="s">
        <v>5</v>
      </c>
      <c r="H3" s="13" t="s">
        <v>6</v>
      </c>
      <c r="I3" s="13" t="s">
        <v>7</v>
      </c>
      <c r="J3" s="35" t="s">
        <v>8</v>
      </c>
      <c r="K3" s="35"/>
      <c r="L3" s="35"/>
      <c r="M3" s="35"/>
      <c r="N3" s="13" t="s">
        <v>9</v>
      </c>
      <c r="O3" s="13" t="s">
        <v>10</v>
      </c>
      <c r="P3" s="13"/>
      <c r="Q3" s="36" t="s">
        <v>11</v>
      </c>
      <c r="R3" s="36" t="s">
        <v>12</v>
      </c>
      <c r="S3" s="13" t="s">
        <v>13</v>
      </c>
    </row>
    <row r="4" s="3" customFormat="1" ht="22.5" customHeight="1" spans="1:19">
      <c r="A4" s="13"/>
      <c r="B4" s="13"/>
      <c r="C4" s="17"/>
      <c r="D4" s="18"/>
      <c r="E4" s="19"/>
      <c r="F4" s="13"/>
      <c r="G4" s="13"/>
      <c r="H4" s="13"/>
      <c r="I4" s="13"/>
      <c r="J4" s="13" t="s">
        <v>14</v>
      </c>
      <c r="K4" s="13" t="s">
        <v>15</v>
      </c>
      <c r="L4" s="13"/>
      <c r="M4" s="13"/>
      <c r="N4" s="13"/>
      <c r="O4" s="13" t="s">
        <v>16</v>
      </c>
      <c r="P4" s="36" t="s">
        <v>17</v>
      </c>
      <c r="Q4" s="42"/>
      <c r="R4" s="42"/>
      <c r="S4" s="13"/>
    </row>
    <row r="5" s="3" customFormat="1" ht="30" customHeight="1" spans="1:19">
      <c r="A5" s="13"/>
      <c r="B5" s="13"/>
      <c r="C5" s="13" t="s">
        <v>18</v>
      </c>
      <c r="D5" s="13" t="s">
        <v>19</v>
      </c>
      <c r="E5" s="13" t="s">
        <v>20</v>
      </c>
      <c r="F5" s="13"/>
      <c r="G5" s="13"/>
      <c r="H5" s="13"/>
      <c r="I5" s="13"/>
      <c r="J5" s="13"/>
      <c r="K5" s="13" t="s">
        <v>21</v>
      </c>
      <c r="L5" s="13" t="s">
        <v>22</v>
      </c>
      <c r="M5" s="13" t="s">
        <v>23</v>
      </c>
      <c r="N5" s="13"/>
      <c r="O5" s="13"/>
      <c r="P5" s="37"/>
      <c r="Q5" s="37"/>
      <c r="R5" s="37"/>
      <c r="S5" s="13"/>
    </row>
    <row r="6" s="4" customFormat="1" ht="39" customHeight="1" spans="1:16384">
      <c r="A6" s="13"/>
      <c r="B6" s="20" t="s">
        <v>24</v>
      </c>
      <c r="C6" s="20"/>
      <c r="D6" s="20"/>
      <c r="E6" s="20"/>
      <c r="F6" s="20" t="s">
        <v>25</v>
      </c>
      <c r="G6" s="20" t="s">
        <v>25</v>
      </c>
      <c r="H6" s="20" t="s">
        <v>25</v>
      </c>
      <c r="I6" s="38" t="s">
        <v>25</v>
      </c>
      <c r="J6" s="20">
        <f>SUBTOTAL(9,J7,J13,J93,J115,J130,J140,J152,J160,J195,J202,J212)</f>
        <v>1231.4944113</v>
      </c>
      <c r="K6" s="20">
        <f>SUBTOTAL(9,K7,K13,K93,K115,K130,K140,K152,K160,K195,K202,K212)</f>
        <v>1054.270353</v>
      </c>
      <c r="L6" s="20">
        <f>SUBTOTAL(9,L7,L13,L93,L115,L130,L140,L152,L160,L195,L202,L212)</f>
        <v>83.561168</v>
      </c>
      <c r="M6" s="20">
        <f>SUBTOTAL(9,M7,M13,M93,M115,M130,M140,M152,M160,M195,M202,M212)</f>
        <v>93.6628903</v>
      </c>
      <c r="N6" s="20" t="s">
        <v>25</v>
      </c>
      <c r="O6" s="20" t="s">
        <v>25</v>
      </c>
      <c r="P6" s="20" t="s">
        <v>25</v>
      </c>
      <c r="Q6" s="38"/>
      <c r="R6" s="38"/>
      <c r="S6" s="20" t="s">
        <v>25</v>
      </c>
      <c r="XFD6" s="4">
        <f>SUM(A6:XFC6)</f>
        <v>2462.9888226</v>
      </c>
    </row>
    <row r="7" s="4" customFormat="1" ht="59" customHeight="1" spans="1:19">
      <c r="A7" s="13">
        <v>1</v>
      </c>
      <c r="B7" s="21" t="s">
        <v>26</v>
      </c>
      <c r="C7" s="21"/>
      <c r="D7" s="21"/>
      <c r="E7" s="21"/>
      <c r="F7" s="22" t="s">
        <v>25</v>
      </c>
      <c r="G7" s="22" t="s">
        <v>25</v>
      </c>
      <c r="H7" s="22" t="s">
        <v>25</v>
      </c>
      <c r="I7" s="39"/>
      <c r="J7" s="22">
        <v>0</v>
      </c>
      <c r="K7" s="22">
        <v>0</v>
      </c>
      <c r="L7" s="22">
        <v>0</v>
      </c>
      <c r="M7" s="22">
        <v>0</v>
      </c>
      <c r="N7" s="22" t="s">
        <v>27</v>
      </c>
      <c r="O7" s="22">
        <v>0</v>
      </c>
      <c r="P7" s="22">
        <v>0</v>
      </c>
      <c r="Q7" s="39"/>
      <c r="R7" s="39"/>
      <c r="S7" s="22"/>
    </row>
    <row r="8" s="5" customFormat="1" ht="39" customHeight="1" spans="1:19">
      <c r="A8" s="13">
        <v>2</v>
      </c>
      <c r="B8" s="23" t="s">
        <v>28</v>
      </c>
      <c r="C8" s="23"/>
      <c r="D8" s="23"/>
      <c r="E8" s="23"/>
      <c r="F8" s="24" t="s">
        <v>29</v>
      </c>
      <c r="G8" s="25" t="s">
        <v>30</v>
      </c>
      <c r="H8" s="24">
        <v>0</v>
      </c>
      <c r="I8" s="25"/>
      <c r="J8" s="24">
        <v>0</v>
      </c>
      <c r="K8" s="24">
        <v>0</v>
      </c>
      <c r="L8" s="24">
        <v>0</v>
      </c>
      <c r="M8" s="24">
        <v>0</v>
      </c>
      <c r="N8" s="24" t="s">
        <v>27</v>
      </c>
      <c r="O8" s="24">
        <v>0</v>
      </c>
      <c r="P8" s="24">
        <v>0</v>
      </c>
      <c r="Q8" s="25"/>
      <c r="R8" s="25"/>
      <c r="S8" s="43"/>
    </row>
    <row r="9" s="5" customFormat="1" ht="43.9" customHeight="1" spans="1:19">
      <c r="A9" s="13">
        <v>3</v>
      </c>
      <c r="B9" s="23" t="s">
        <v>31</v>
      </c>
      <c r="C9" s="23"/>
      <c r="D9" s="23"/>
      <c r="E9" s="23"/>
      <c r="F9" s="24" t="s">
        <v>29</v>
      </c>
      <c r="G9" s="24" t="s">
        <v>30</v>
      </c>
      <c r="H9" s="24">
        <v>0</v>
      </c>
      <c r="I9" s="25"/>
      <c r="J9" s="24">
        <v>0</v>
      </c>
      <c r="K9" s="24">
        <v>0</v>
      </c>
      <c r="L9" s="24">
        <v>0</v>
      </c>
      <c r="M9" s="24">
        <v>0</v>
      </c>
      <c r="N9" s="24" t="s">
        <v>27</v>
      </c>
      <c r="O9" s="24">
        <v>0</v>
      </c>
      <c r="P9" s="24">
        <v>0</v>
      </c>
      <c r="Q9" s="25"/>
      <c r="R9" s="25"/>
      <c r="S9" s="43"/>
    </row>
    <row r="10" s="5" customFormat="1" ht="43.9" customHeight="1" spans="1:19">
      <c r="A10" s="13"/>
      <c r="B10" s="26" t="s">
        <v>32</v>
      </c>
      <c r="C10" s="26" t="s">
        <v>25</v>
      </c>
      <c r="D10" s="26"/>
      <c r="E10" s="26"/>
      <c r="F10" s="27" t="s">
        <v>29</v>
      </c>
      <c r="G10" s="27" t="s">
        <v>30</v>
      </c>
      <c r="H10" s="27">
        <v>0</v>
      </c>
      <c r="I10" s="27"/>
      <c r="J10" s="27">
        <v>0</v>
      </c>
      <c r="K10" s="27">
        <v>0</v>
      </c>
      <c r="L10" s="27">
        <v>0</v>
      </c>
      <c r="M10" s="27">
        <v>0</v>
      </c>
      <c r="N10" s="13" t="s">
        <v>27</v>
      </c>
      <c r="O10" s="27">
        <v>0</v>
      </c>
      <c r="P10" s="27">
        <v>0</v>
      </c>
      <c r="Q10" s="27"/>
      <c r="R10" s="27"/>
      <c r="S10" s="44"/>
    </row>
    <row r="11" s="5" customFormat="1" ht="43.9" customHeight="1" spans="1:19">
      <c r="A11" s="13"/>
      <c r="B11" s="26" t="s">
        <v>33</v>
      </c>
      <c r="C11" s="26" t="s">
        <v>25</v>
      </c>
      <c r="D11" s="26"/>
      <c r="E11" s="26"/>
      <c r="F11" s="27" t="s">
        <v>29</v>
      </c>
      <c r="G11" s="27" t="s">
        <v>34</v>
      </c>
      <c r="H11" s="27">
        <v>0</v>
      </c>
      <c r="I11" s="27"/>
      <c r="J11" s="27">
        <v>0</v>
      </c>
      <c r="K11" s="27">
        <v>0</v>
      </c>
      <c r="L11" s="27">
        <v>0</v>
      </c>
      <c r="M11" s="27">
        <v>0</v>
      </c>
      <c r="N11" s="13" t="s">
        <v>27</v>
      </c>
      <c r="O11" s="27">
        <v>0</v>
      </c>
      <c r="P11" s="27">
        <v>0</v>
      </c>
      <c r="Q11" s="27"/>
      <c r="R11" s="27"/>
      <c r="S11" s="44"/>
    </row>
    <row r="12" s="5" customFormat="1" ht="35" customHeight="1" spans="1:19">
      <c r="A12" s="13">
        <v>4</v>
      </c>
      <c r="B12" s="23" t="s">
        <v>35</v>
      </c>
      <c r="C12" s="23"/>
      <c r="D12" s="23"/>
      <c r="E12" s="23"/>
      <c r="F12" s="24" t="s">
        <v>29</v>
      </c>
      <c r="G12" s="24" t="s">
        <v>30</v>
      </c>
      <c r="H12" s="24">
        <v>0</v>
      </c>
      <c r="I12" s="25"/>
      <c r="J12" s="24">
        <v>0</v>
      </c>
      <c r="K12" s="24">
        <v>0</v>
      </c>
      <c r="L12" s="24">
        <v>0</v>
      </c>
      <c r="M12" s="24">
        <v>0</v>
      </c>
      <c r="N12" s="24" t="s">
        <v>27</v>
      </c>
      <c r="O12" s="24">
        <v>0</v>
      </c>
      <c r="P12" s="24">
        <v>0</v>
      </c>
      <c r="Q12" s="25"/>
      <c r="R12" s="25"/>
      <c r="S12" s="43"/>
    </row>
    <row r="13" s="4" customFormat="1" ht="49.9" customHeight="1" spans="1:19">
      <c r="A13" s="13">
        <v>7</v>
      </c>
      <c r="B13" s="21" t="s">
        <v>36</v>
      </c>
      <c r="C13" s="21"/>
      <c r="D13" s="21"/>
      <c r="E13" s="21"/>
      <c r="F13" s="22" t="s">
        <v>25</v>
      </c>
      <c r="G13" s="22" t="s">
        <v>25</v>
      </c>
      <c r="H13" s="22" t="s">
        <v>25</v>
      </c>
      <c r="I13" s="39"/>
      <c r="J13" s="22">
        <f>SUM(J14,J36,J64,J74,J78,J89)</f>
        <v>140.243</v>
      </c>
      <c r="K13" s="22">
        <f>SUM(K14,K36,K64,K74,K78,K89)</f>
        <v>117.699</v>
      </c>
      <c r="L13" s="22">
        <f>SUM(L14,L36,L64,L74,L78,L89)</f>
        <v>21.094</v>
      </c>
      <c r="M13" s="22">
        <f>SUM(M14,M36,M64,M74,M78,M89)</f>
        <v>1.45</v>
      </c>
      <c r="N13" s="22" t="s">
        <v>27</v>
      </c>
      <c r="O13" s="22">
        <v>746</v>
      </c>
      <c r="P13" s="22">
        <v>2216</v>
      </c>
      <c r="Q13" s="39"/>
      <c r="R13" s="39"/>
      <c r="S13" s="39" t="s">
        <v>37</v>
      </c>
    </row>
    <row r="14" s="4" customFormat="1" ht="49.9" customHeight="1" spans="1:19">
      <c r="A14" s="13">
        <v>8</v>
      </c>
      <c r="B14" s="23" t="s">
        <v>38</v>
      </c>
      <c r="C14" s="23"/>
      <c r="D14" s="23"/>
      <c r="E14" s="23"/>
      <c r="F14" s="23" t="s">
        <v>29</v>
      </c>
      <c r="G14" s="25" t="s">
        <v>39</v>
      </c>
      <c r="H14" s="24" t="s">
        <v>25</v>
      </c>
      <c r="I14" s="24" t="s">
        <v>40</v>
      </c>
      <c r="J14" s="24">
        <f>SUM(J15,J22,J34,J35)</f>
        <v>14.572</v>
      </c>
      <c r="K14" s="24">
        <f>SUM(K15,K22,K34,K35)</f>
        <v>1.9</v>
      </c>
      <c r="L14" s="24">
        <f>SUM(L15,L22,L34,L35)</f>
        <v>12.672</v>
      </c>
      <c r="M14" s="24">
        <f>SUM(M15,M22,M34,M35)</f>
        <v>0</v>
      </c>
      <c r="N14" s="25" t="s">
        <v>27</v>
      </c>
      <c r="O14" s="24">
        <v>85</v>
      </c>
      <c r="P14" s="24">
        <v>220</v>
      </c>
      <c r="Q14" s="25"/>
      <c r="R14" s="25"/>
      <c r="S14" s="25" t="s">
        <v>37</v>
      </c>
    </row>
    <row r="15" s="4" customFormat="1" ht="49.9" customHeight="1" spans="1:19">
      <c r="A15" s="13">
        <v>9</v>
      </c>
      <c r="B15" s="28" t="s">
        <v>41</v>
      </c>
      <c r="C15" s="28"/>
      <c r="D15" s="28"/>
      <c r="E15" s="28"/>
      <c r="F15" s="28" t="s">
        <v>29</v>
      </c>
      <c r="G15" s="28" t="s">
        <v>39</v>
      </c>
      <c r="H15" s="28" t="s">
        <v>25</v>
      </c>
      <c r="I15" s="28" t="s">
        <v>42</v>
      </c>
      <c r="J15" s="28">
        <f>SUM(J16,J18,J20)</f>
        <v>12.572</v>
      </c>
      <c r="K15" s="28">
        <f>SUM(K16,K18,K20)</f>
        <v>0</v>
      </c>
      <c r="L15" s="28">
        <f>SUM(L16,L18,L20)</f>
        <v>12.572</v>
      </c>
      <c r="M15" s="28">
        <f>SUM(M16,M18,M20)</f>
        <v>0</v>
      </c>
      <c r="N15" s="28" t="s">
        <v>27</v>
      </c>
      <c r="O15" s="28">
        <v>78</v>
      </c>
      <c r="P15" s="28">
        <v>195</v>
      </c>
      <c r="Q15" s="28"/>
      <c r="R15" s="41"/>
      <c r="S15" s="41" t="s">
        <v>37</v>
      </c>
    </row>
    <row r="16" s="4" customFormat="1" ht="49.9" customHeight="1" spans="1:19">
      <c r="A16" s="13">
        <v>10</v>
      </c>
      <c r="B16" s="29" t="s">
        <v>43</v>
      </c>
      <c r="C16" s="29" t="s">
        <v>25</v>
      </c>
      <c r="D16" s="29"/>
      <c r="E16" s="29"/>
      <c r="F16" s="29" t="s">
        <v>29</v>
      </c>
      <c r="G16" s="29" t="s">
        <v>39</v>
      </c>
      <c r="H16" s="29">
        <v>147.3</v>
      </c>
      <c r="I16" s="29" t="s">
        <v>44</v>
      </c>
      <c r="J16" s="29">
        <v>7.365</v>
      </c>
      <c r="K16" s="29">
        <v>0</v>
      </c>
      <c r="L16" s="29">
        <v>7.365</v>
      </c>
      <c r="M16" s="29">
        <v>0</v>
      </c>
      <c r="N16" s="29" t="s">
        <v>27</v>
      </c>
      <c r="O16" s="29">
        <v>43</v>
      </c>
      <c r="P16" s="29">
        <v>135</v>
      </c>
      <c r="Q16" s="29"/>
      <c r="R16" s="29"/>
      <c r="S16" s="45" t="s">
        <v>37</v>
      </c>
    </row>
    <row r="17" s="4" customFormat="1" ht="84" customHeight="1" spans="1:19">
      <c r="A17" s="13">
        <v>12</v>
      </c>
      <c r="B17" s="31"/>
      <c r="C17" s="31" t="s">
        <v>47</v>
      </c>
      <c r="D17" s="31" t="s">
        <v>52</v>
      </c>
      <c r="E17" s="31"/>
      <c r="F17" s="31" t="s">
        <v>29</v>
      </c>
      <c r="G17" s="31" t="s">
        <v>39</v>
      </c>
      <c r="H17" s="31">
        <v>147.3</v>
      </c>
      <c r="I17" s="31" t="s">
        <v>53</v>
      </c>
      <c r="J17" s="31">
        <v>7.365</v>
      </c>
      <c r="K17" s="31">
        <v>0</v>
      </c>
      <c r="L17" s="31">
        <v>7.365</v>
      </c>
      <c r="M17" s="31">
        <v>0</v>
      </c>
      <c r="N17" s="31" t="s">
        <v>27</v>
      </c>
      <c r="O17" s="31">
        <v>43</v>
      </c>
      <c r="P17" s="31">
        <v>141</v>
      </c>
      <c r="Q17" s="31" t="s">
        <v>50</v>
      </c>
      <c r="R17" s="31" t="s">
        <v>54</v>
      </c>
      <c r="S17" s="31" t="s">
        <v>37</v>
      </c>
    </row>
    <row r="18" s="6" customFormat="1" ht="67" customHeight="1" spans="1:19">
      <c r="A18" s="13">
        <v>14</v>
      </c>
      <c r="B18" s="29" t="s">
        <v>58</v>
      </c>
      <c r="C18" s="29" t="s">
        <v>25</v>
      </c>
      <c r="D18" s="29"/>
      <c r="E18" s="29"/>
      <c r="F18" s="29" t="s">
        <v>29</v>
      </c>
      <c r="G18" s="29" t="s">
        <v>39</v>
      </c>
      <c r="H18" s="29">
        <v>109.4</v>
      </c>
      <c r="I18" s="29" t="s">
        <v>59</v>
      </c>
      <c r="J18" s="29">
        <v>3.282</v>
      </c>
      <c r="K18" s="29">
        <v>0</v>
      </c>
      <c r="L18" s="29">
        <v>3.282</v>
      </c>
      <c r="M18" s="29">
        <v>0</v>
      </c>
      <c r="N18" s="29" t="s">
        <v>27</v>
      </c>
      <c r="O18" s="29">
        <v>28</v>
      </c>
      <c r="P18" s="29">
        <v>34</v>
      </c>
      <c r="Q18" s="29"/>
      <c r="R18" s="29"/>
      <c r="S18" s="45" t="s">
        <v>37</v>
      </c>
    </row>
    <row r="19" s="4" customFormat="1" ht="87" customHeight="1" spans="1:19">
      <c r="A19" s="13">
        <v>17</v>
      </c>
      <c r="B19" s="31"/>
      <c r="C19" s="31" t="s">
        <v>47</v>
      </c>
      <c r="D19" s="31" t="s">
        <v>52</v>
      </c>
      <c r="E19" s="31"/>
      <c r="F19" s="31" t="s">
        <v>29</v>
      </c>
      <c r="G19" s="31" t="s">
        <v>39</v>
      </c>
      <c r="H19" s="31">
        <v>109.4</v>
      </c>
      <c r="I19" s="31" t="s">
        <v>66</v>
      </c>
      <c r="J19" s="31">
        <v>3.282</v>
      </c>
      <c r="K19" s="31">
        <v>0</v>
      </c>
      <c r="L19" s="31">
        <v>3.282</v>
      </c>
      <c r="M19" s="31">
        <v>0</v>
      </c>
      <c r="N19" s="31" t="s">
        <v>27</v>
      </c>
      <c r="O19" s="31">
        <v>28</v>
      </c>
      <c r="P19" s="31">
        <v>85</v>
      </c>
      <c r="Q19" s="31" t="s">
        <v>67</v>
      </c>
      <c r="R19" s="31" t="s">
        <v>68</v>
      </c>
      <c r="S19" s="31" t="s">
        <v>37</v>
      </c>
    </row>
    <row r="20" s="6" customFormat="1" ht="67" customHeight="1" spans="1:19">
      <c r="A20" s="13">
        <v>19</v>
      </c>
      <c r="B20" s="29" t="s">
        <v>72</v>
      </c>
      <c r="C20" s="29" t="s">
        <v>25</v>
      </c>
      <c r="D20" s="29"/>
      <c r="E20" s="29"/>
      <c r="F20" s="29" t="s">
        <v>29</v>
      </c>
      <c r="G20" s="29" t="s">
        <v>39</v>
      </c>
      <c r="H20" s="29">
        <v>38.5</v>
      </c>
      <c r="I20" s="29" t="s">
        <v>73</v>
      </c>
      <c r="J20" s="29">
        <v>1.925</v>
      </c>
      <c r="K20" s="29">
        <v>0</v>
      </c>
      <c r="L20" s="29">
        <v>1.925</v>
      </c>
      <c r="M20" s="29">
        <v>0</v>
      </c>
      <c r="N20" s="29" t="s">
        <v>27</v>
      </c>
      <c r="O20" s="29">
        <v>7</v>
      </c>
      <c r="P20" s="29">
        <v>26</v>
      </c>
      <c r="Q20" s="29"/>
      <c r="R20" s="29"/>
      <c r="S20" s="45" t="s">
        <v>37</v>
      </c>
    </row>
    <row r="21" s="4" customFormat="1" ht="87" customHeight="1" spans="1:19">
      <c r="A21" s="13">
        <v>21</v>
      </c>
      <c r="B21" s="31"/>
      <c r="C21" s="31" t="s">
        <v>47</v>
      </c>
      <c r="D21" s="31" t="s">
        <v>52</v>
      </c>
      <c r="E21" s="31"/>
      <c r="F21" s="31" t="s">
        <v>29</v>
      </c>
      <c r="G21" s="31" t="s">
        <v>39</v>
      </c>
      <c r="H21" s="31">
        <v>38.5</v>
      </c>
      <c r="I21" s="31" t="s">
        <v>77</v>
      </c>
      <c r="J21" s="31">
        <v>1.925</v>
      </c>
      <c r="K21" s="31">
        <v>0</v>
      </c>
      <c r="L21" s="31">
        <v>1.925</v>
      </c>
      <c r="M21" s="31">
        <v>0</v>
      </c>
      <c r="N21" s="31" t="s">
        <v>27</v>
      </c>
      <c r="O21" s="31">
        <v>11</v>
      </c>
      <c r="P21" s="31">
        <v>40</v>
      </c>
      <c r="Q21" s="31" t="s">
        <v>50</v>
      </c>
      <c r="R21" s="31" t="s">
        <v>78</v>
      </c>
      <c r="S21" s="31" t="s">
        <v>37</v>
      </c>
    </row>
    <row r="22" s="6" customFormat="1" ht="67" customHeight="1" spans="1:19">
      <c r="A22" s="13">
        <v>22</v>
      </c>
      <c r="B22" s="28" t="s">
        <v>79</v>
      </c>
      <c r="C22" s="28"/>
      <c r="D22" s="28"/>
      <c r="E22" s="28"/>
      <c r="F22" s="28" t="s">
        <v>29</v>
      </c>
      <c r="G22" s="28" t="s">
        <v>39</v>
      </c>
      <c r="H22" s="28">
        <v>20</v>
      </c>
      <c r="I22" s="28" t="s">
        <v>80</v>
      </c>
      <c r="J22" s="28">
        <f>SUM(J23,J25,J27,J28,J29,J30,J31,J32,J33)</f>
        <v>2</v>
      </c>
      <c r="K22" s="28">
        <f>SUM(K23,K25,K27,K28,K29,K30,K31,K32,K33)</f>
        <v>1.9</v>
      </c>
      <c r="L22" s="28">
        <f>SUM(L23,L25,L27,L28,L29,L30,L31,L32,L33)</f>
        <v>0.1</v>
      </c>
      <c r="M22" s="28">
        <f>SUM(M23,M25,M27,M28,M29,M30,M31,M32,M33)</f>
        <v>0</v>
      </c>
      <c r="N22" s="28" t="s">
        <v>27</v>
      </c>
      <c r="O22" s="28">
        <v>7</v>
      </c>
      <c r="P22" s="28">
        <v>25</v>
      </c>
      <c r="Q22" s="41"/>
      <c r="R22" s="41"/>
      <c r="S22" s="28" t="s">
        <v>37</v>
      </c>
    </row>
    <row r="23" s="6" customFormat="1" ht="67" customHeight="1" spans="1:19">
      <c r="A23" s="13">
        <v>23</v>
      </c>
      <c r="B23" s="29" t="s">
        <v>81</v>
      </c>
      <c r="C23" s="29" t="s">
        <v>25</v>
      </c>
      <c r="D23" s="29"/>
      <c r="E23" s="29"/>
      <c r="F23" s="29" t="s">
        <v>29</v>
      </c>
      <c r="G23" s="29" t="s">
        <v>39</v>
      </c>
      <c r="H23" s="29">
        <v>13</v>
      </c>
      <c r="I23" s="29" t="s">
        <v>82</v>
      </c>
      <c r="J23" s="29">
        <v>1.3</v>
      </c>
      <c r="K23" s="29">
        <v>1.3</v>
      </c>
      <c r="L23" s="29">
        <v>0</v>
      </c>
      <c r="M23" s="29">
        <v>0</v>
      </c>
      <c r="N23" s="29" t="s">
        <v>27</v>
      </c>
      <c r="O23" s="29">
        <v>4</v>
      </c>
      <c r="P23" s="29">
        <v>15</v>
      </c>
      <c r="Q23" s="29"/>
      <c r="R23" s="29"/>
      <c r="S23" s="45" t="s">
        <v>37</v>
      </c>
    </row>
    <row r="24" s="6" customFormat="1" ht="78" customHeight="1" spans="1:19">
      <c r="A24" s="13">
        <v>26</v>
      </c>
      <c r="B24" s="56"/>
      <c r="C24" s="57" t="s">
        <v>47</v>
      </c>
      <c r="D24" s="57" t="s">
        <v>52</v>
      </c>
      <c r="E24" s="57"/>
      <c r="F24" s="57" t="s">
        <v>29</v>
      </c>
      <c r="G24" s="57" t="s">
        <v>39</v>
      </c>
      <c r="H24" s="57">
        <v>13</v>
      </c>
      <c r="I24" s="57" t="s">
        <v>88</v>
      </c>
      <c r="J24" s="57">
        <v>1.3</v>
      </c>
      <c r="K24" s="57">
        <v>1.3</v>
      </c>
      <c r="L24" s="57">
        <v>0</v>
      </c>
      <c r="M24" s="57">
        <v>0</v>
      </c>
      <c r="N24" s="57" t="s">
        <v>27</v>
      </c>
      <c r="O24" s="57">
        <v>4</v>
      </c>
      <c r="P24" s="57">
        <v>15</v>
      </c>
      <c r="Q24" s="57" t="s">
        <v>89</v>
      </c>
      <c r="R24" s="57" t="s">
        <v>832</v>
      </c>
      <c r="S24" s="57" t="s">
        <v>37</v>
      </c>
    </row>
    <row r="25" s="6" customFormat="1" ht="67" customHeight="1" spans="1:19">
      <c r="A25" s="13">
        <v>28</v>
      </c>
      <c r="B25" s="29" t="s">
        <v>94</v>
      </c>
      <c r="C25" s="29" t="s">
        <v>25</v>
      </c>
      <c r="D25" s="29"/>
      <c r="E25" s="29"/>
      <c r="F25" s="29" t="s">
        <v>29</v>
      </c>
      <c r="G25" s="29" t="s">
        <v>39</v>
      </c>
      <c r="H25" s="29">
        <v>7</v>
      </c>
      <c r="I25" s="29" t="s">
        <v>95</v>
      </c>
      <c r="J25" s="29">
        <v>0.7</v>
      </c>
      <c r="K25" s="29">
        <v>0.6</v>
      </c>
      <c r="L25" s="29">
        <v>0.1</v>
      </c>
      <c r="M25" s="29">
        <v>0</v>
      </c>
      <c r="N25" s="29" t="s">
        <v>27</v>
      </c>
      <c r="O25" s="29">
        <v>3</v>
      </c>
      <c r="P25" s="29">
        <v>10</v>
      </c>
      <c r="Q25" s="29"/>
      <c r="R25" s="29"/>
      <c r="S25" s="45" t="s">
        <v>37</v>
      </c>
    </row>
    <row r="26" s="4" customFormat="1" ht="87" customHeight="1" spans="1:19">
      <c r="A26" s="13">
        <v>31</v>
      </c>
      <c r="B26" s="31"/>
      <c r="C26" s="31" t="s">
        <v>47</v>
      </c>
      <c r="D26" s="31" t="s">
        <v>52</v>
      </c>
      <c r="E26" s="31"/>
      <c r="F26" s="31" t="s">
        <v>29</v>
      </c>
      <c r="G26" s="31" t="s">
        <v>39</v>
      </c>
      <c r="H26" s="31">
        <v>7</v>
      </c>
      <c r="I26" s="31" t="s">
        <v>100</v>
      </c>
      <c r="J26" s="31">
        <v>0.7</v>
      </c>
      <c r="K26" s="31">
        <v>0.6</v>
      </c>
      <c r="L26" s="31">
        <v>0.1</v>
      </c>
      <c r="M26" s="31">
        <v>0</v>
      </c>
      <c r="N26" s="31" t="s">
        <v>27</v>
      </c>
      <c r="O26" s="31">
        <v>3</v>
      </c>
      <c r="P26" s="31">
        <v>10</v>
      </c>
      <c r="Q26" s="31" t="s">
        <v>101</v>
      </c>
      <c r="R26" s="31" t="s">
        <v>102</v>
      </c>
      <c r="S26" s="31" t="s">
        <v>37</v>
      </c>
    </row>
    <row r="27" s="6" customFormat="1" ht="67" customHeight="1" spans="1:19">
      <c r="A27" s="13">
        <v>33</v>
      </c>
      <c r="B27" s="29" t="s">
        <v>106</v>
      </c>
      <c r="C27" s="29" t="s">
        <v>25</v>
      </c>
      <c r="D27" s="29"/>
      <c r="E27" s="29"/>
      <c r="F27" s="29" t="s">
        <v>29</v>
      </c>
      <c r="G27" s="29" t="s">
        <v>39</v>
      </c>
      <c r="H27" s="29">
        <v>0</v>
      </c>
      <c r="I27" s="29" t="s">
        <v>107</v>
      </c>
      <c r="J27" s="29">
        <v>0</v>
      </c>
      <c r="K27" s="29">
        <v>0</v>
      </c>
      <c r="L27" s="29">
        <v>0</v>
      </c>
      <c r="M27" s="29">
        <v>0</v>
      </c>
      <c r="N27" s="29" t="s">
        <v>27</v>
      </c>
      <c r="O27" s="29">
        <v>0</v>
      </c>
      <c r="P27" s="29">
        <v>0</v>
      </c>
      <c r="Q27" s="29"/>
      <c r="R27" s="29"/>
      <c r="S27" s="29" t="s">
        <v>37</v>
      </c>
    </row>
    <row r="28" s="6" customFormat="1" ht="67" customHeight="1" spans="1:19">
      <c r="A28" s="13">
        <v>35</v>
      </c>
      <c r="B28" s="29" t="s">
        <v>112</v>
      </c>
      <c r="C28" s="29" t="s">
        <v>25</v>
      </c>
      <c r="D28" s="29"/>
      <c r="E28" s="29"/>
      <c r="F28" s="29" t="s">
        <v>29</v>
      </c>
      <c r="G28" s="29" t="s">
        <v>39</v>
      </c>
      <c r="H28" s="29">
        <v>0</v>
      </c>
      <c r="I28" s="29" t="s">
        <v>113</v>
      </c>
      <c r="J28" s="29">
        <v>0</v>
      </c>
      <c r="K28" s="29">
        <v>0</v>
      </c>
      <c r="L28" s="29">
        <v>0</v>
      </c>
      <c r="M28" s="29">
        <v>0</v>
      </c>
      <c r="N28" s="29" t="s">
        <v>27</v>
      </c>
      <c r="O28" s="29">
        <v>0</v>
      </c>
      <c r="P28" s="29">
        <v>0</v>
      </c>
      <c r="Q28" s="29"/>
      <c r="R28" s="29"/>
      <c r="S28" s="29" t="s">
        <v>37</v>
      </c>
    </row>
    <row r="29" s="6" customFormat="1" ht="67" customHeight="1" spans="1:19">
      <c r="A29" s="13">
        <v>38</v>
      </c>
      <c r="B29" s="29" t="s">
        <v>117</v>
      </c>
      <c r="C29" s="29" t="s">
        <v>25</v>
      </c>
      <c r="D29" s="29"/>
      <c r="E29" s="29"/>
      <c r="F29" s="29" t="s">
        <v>29</v>
      </c>
      <c r="G29" s="29" t="s">
        <v>39</v>
      </c>
      <c r="H29" s="29">
        <v>0</v>
      </c>
      <c r="I29" s="29" t="s">
        <v>118</v>
      </c>
      <c r="J29" s="29">
        <v>0</v>
      </c>
      <c r="K29" s="29">
        <v>0</v>
      </c>
      <c r="L29" s="29">
        <v>0</v>
      </c>
      <c r="M29" s="29">
        <v>0</v>
      </c>
      <c r="N29" s="29" t="s">
        <v>27</v>
      </c>
      <c r="O29" s="29">
        <v>0</v>
      </c>
      <c r="P29" s="29">
        <v>0</v>
      </c>
      <c r="Q29" s="29"/>
      <c r="R29" s="29"/>
      <c r="S29" s="29" t="s">
        <v>37</v>
      </c>
    </row>
    <row r="30" s="6" customFormat="1" ht="67" customHeight="1" spans="1:19">
      <c r="A30" s="13">
        <v>42</v>
      </c>
      <c r="B30" s="29" t="s">
        <v>127</v>
      </c>
      <c r="C30" s="29" t="s">
        <v>25</v>
      </c>
      <c r="D30" s="29"/>
      <c r="E30" s="29"/>
      <c r="F30" s="29" t="s">
        <v>29</v>
      </c>
      <c r="G30" s="29" t="s">
        <v>39</v>
      </c>
      <c r="H30" s="29">
        <v>0</v>
      </c>
      <c r="I30" s="29" t="s">
        <v>128</v>
      </c>
      <c r="J30" s="29">
        <v>0</v>
      </c>
      <c r="K30" s="29">
        <v>0</v>
      </c>
      <c r="L30" s="29">
        <v>0</v>
      </c>
      <c r="M30" s="29">
        <v>0</v>
      </c>
      <c r="N30" s="29" t="s">
        <v>27</v>
      </c>
      <c r="O30" s="29">
        <v>0</v>
      </c>
      <c r="P30" s="29">
        <v>0</v>
      </c>
      <c r="Q30" s="29"/>
      <c r="R30" s="29"/>
      <c r="S30" s="29" t="s">
        <v>37</v>
      </c>
    </row>
    <row r="31" s="6" customFormat="1" ht="67" customHeight="1" spans="1:19">
      <c r="A31" s="13">
        <v>43</v>
      </c>
      <c r="B31" s="29" t="s">
        <v>129</v>
      </c>
      <c r="C31" s="29" t="s">
        <v>25</v>
      </c>
      <c r="D31" s="29"/>
      <c r="E31" s="29"/>
      <c r="F31" s="29" t="s">
        <v>29</v>
      </c>
      <c r="G31" s="29" t="s">
        <v>39</v>
      </c>
      <c r="H31" s="29">
        <v>0</v>
      </c>
      <c r="I31" s="29" t="s">
        <v>130</v>
      </c>
      <c r="J31" s="29">
        <v>0</v>
      </c>
      <c r="K31" s="29">
        <v>0</v>
      </c>
      <c r="L31" s="29">
        <v>0</v>
      </c>
      <c r="M31" s="29">
        <v>0</v>
      </c>
      <c r="N31" s="29" t="s">
        <v>27</v>
      </c>
      <c r="O31" s="29">
        <v>0</v>
      </c>
      <c r="P31" s="29">
        <v>0</v>
      </c>
      <c r="Q31" s="29"/>
      <c r="R31" s="29"/>
      <c r="S31" s="29" t="s">
        <v>37</v>
      </c>
    </row>
    <row r="32" s="6" customFormat="1" ht="67" customHeight="1" spans="1:19">
      <c r="A32" s="13">
        <v>44</v>
      </c>
      <c r="B32" s="29" t="s">
        <v>131</v>
      </c>
      <c r="C32" s="29" t="s">
        <v>25</v>
      </c>
      <c r="D32" s="29"/>
      <c r="E32" s="29"/>
      <c r="F32" s="29" t="s">
        <v>29</v>
      </c>
      <c r="G32" s="29" t="s">
        <v>39</v>
      </c>
      <c r="H32" s="29">
        <v>0</v>
      </c>
      <c r="I32" s="29" t="s">
        <v>132</v>
      </c>
      <c r="J32" s="29">
        <v>0</v>
      </c>
      <c r="K32" s="29">
        <v>0</v>
      </c>
      <c r="L32" s="29">
        <v>0</v>
      </c>
      <c r="M32" s="29">
        <v>0</v>
      </c>
      <c r="N32" s="29" t="s">
        <v>27</v>
      </c>
      <c r="O32" s="29">
        <v>0</v>
      </c>
      <c r="P32" s="29">
        <v>0</v>
      </c>
      <c r="Q32" s="29"/>
      <c r="R32" s="29"/>
      <c r="S32" s="29" t="s">
        <v>37</v>
      </c>
    </row>
    <row r="33" s="6" customFormat="1" ht="67" customHeight="1" spans="1:19">
      <c r="A33" s="13">
        <v>45</v>
      </c>
      <c r="B33" s="29" t="s">
        <v>133</v>
      </c>
      <c r="C33" s="29" t="s">
        <v>25</v>
      </c>
      <c r="D33" s="29"/>
      <c r="E33" s="29"/>
      <c r="F33" s="29" t="s">
        <v>29</v>
      </c>
      <c r="G33" s="29" t="s">
        <v>39</v>
      </c>
      <c r="H33" s="29">
        <v>0</v>
      </c>
      <c r="I33" s="29" t="s">
        <v>134</v>
      </c>
      <c r="J33" s="29">
        <v>0</v>
      </c>
      <c r="K33" s="29">
        <v>0</v>
      </c>
      <c r="L33" s="29">
        <v>0</v>
      </c>
      <c r="M33" s="29">
        <v>0</v>
      </c>
      <c r="N33" s="29" t="s">
        <v>27</v>
      </c>
      <c r="O33" s="29">
        <v>0</v>
      </c>
      <c r="P33" s="29">
        <v>0</v>
      </c>
      <c r="Q33" s="29"/>
      <c r="R33" s="29"/>
      <c r="S33" s="29" t="s">
        <v>37</v>
      </c>
    </row>
    <row r="34" s="6" customFormat="1" ht="67" customHeight="1" spans="1:19">
      <c r="A34" s="13">
        <v>46</v>
      </c>
      <c r="B34" s="28" t="s">
        <v>135</v>
      </c>
      <c r="C34" s="28"/>
      <c r="D34" s="28"/>
      <c r="E34" s="28"/>
      <c r="F34" s="28" t="s">
        <v>136</v>
      </c>
      <c r="G34" s="28" t="s">
        <v>39</v>
      </c>
      <c r="H34" s="28">
        <v>0</v>
      </c>
      <c r="I34" s="28"/>
      <c r="J34" s="28">
        <v>0</v>
      </c>
      <c r="K34" s="28">
        <v>0</v>
      </c>
      <c r="L34" s="28">
        <v>0</v>
      </c>
      <c r="M34" s="28">
        <v>0</v>
      </c>
      <c r="N34" s="28" t="s">
        <v>27</v>
      </c>
      <c r="O34" s="28">
        <v>0</v>
      </c>
      <c r="P34" s="28">
        <v>0</v>
      </c>
      <c r="Q34" s="41"/>
      <c r="R34" s="41"/>
      <c r="S34" s="41" t="s">
        <v>37</v>
      </c>
    </row>
    <row r="35" s="6" customFormat="1" ht="67" customHeight="1" spans="1:19">
      <c r="A35" s="13">
        <v>47</v>
      </c>
      <c r="B35" s="28" t="s">
        <v>137</v>
      </c>
      <c r="C35" s="28"/>
      <c r="D35" s="28"/>
      <c r="E35" s="28"/>
      <c r="F35" s="28" t="s">
        <v>136</v>
      </c>
      <c r="G35" s="28" t="s">
        <v>39</v>
      </c>
      <c r="H35" s="28">
        <v>0</v>
      </c>
      <c r="I35" s="28"/>
      <c r="J35" s="28">
        <v>0</v>
      </c>
      <c r="K35" s="28">
        <v>0</v>
      </c>
      <c r="L35" s="28">
        <v>0</v>
      </c>
      <c r="M35" s="28">
        <v>0</v>
      </c>
      <c r="N35" s="28" t="s">
        <v>27</v>
      </c>
      <c r="O35" s="28">
        <v>0</v>
      </c>
      <c r="P35" s="28">
        <v>0</v>
      </c>
      <c r="Q35" s="41"/>
      <c r="R35" s="41"/>
      <c r="S35" s="41" t="s">
        <v>37</v>
      </c>
    </row>
    <row r="36" s="6" customFormat="1" ht="67" customHeight="1" spans="1:19">
      <c r="A36" s="13">
        <v>48</v>
      </c>
      <c r="B36" s="23" t="s">
        <v>138</v>
      </c>
      <c r="C36" s="23"/>
      <c r="D36" s="23"/>
      <c r="E36" s="23"/>
      <c r="F36" s="24" t="s">
        <v>29</v>
      </c>
      <c r="G36" s="25" t="s">
        <v>25</v>
      </c>
      <c r="H36" s="24" t="s">
        <v>25</v>
      </c>
      <c r="I36" s="24" t="s">
        <v>139</v>
      </c>
      <c r="J36" s="24">
        <f>SUM(J37,J43,J46,J48,J55,J57)</f>
        <v>21.421</v>
      </c>
      <c r="K36" s="24">
        <f>SUM(K37,K43,K46,K48,K55,K57)</f>
        <v>14.449</v>
      </c>
      <c r="L36" s="24">
        <f>SUM(L37,L43,L46,L48,L55,L57)</f>
        <v>6.972</v>
      </c>
      <c r="M36" s="24">
        <f>SUM(M37,M43,M46,M48,M55,M57)</f>
        <v>0</v>
      </c>
      <c r="N36" s="24" t="s">
        <v>27</v>
      </c>
      <c r="O36" s="24">
        <v>106</v>
      </c>
      <c r="P36" s="24">
        <v>375</v>
      </c>
      <c r="Q36" s="25"/>
      <c r="R36" s="25"/>
      <c r="S36" s="25" t="s">
        <v>37</v>
      </c>
    </row>
    <row r="37" s="6" customFormat="1" ht="67" customHeight="1" spans="1:19">
      <c r="A37" s="13">
        <v>49</v>
      </c>
      <c r="B37" s="28" t="s">
        <v>140</v>
      </c>
      <c r="C37" s="28" t="s">
        <v>25</v>
      </c>
      <c r="D37" s="28"/>
      <c r="E37" s="28"/>
      <c r="F37" s="28" t="s">
        <v>29</v>
      </c>
      <c r="G37" s="28" t="s">
        <v>141</v>
      </c>
      <c r="H37" s="28">
        <v>271</v>
      </c>
      <c r="I37" s="28" t="s">
        <v>142</v>
      </c>
      <c r="J37" s="28">
        <f>SUM(J38,J40,J42)</f>
        <v>5.75</v>
      </c>
      <c r="K37" s="28">
        <f>SUM(K38,K40,K42)</f>
        <v>3.77</v>
      </c>
      <c r="L37" s="28">
        <f>SUM(L38,L40,L42)</f>
        <v>1.98</v>
      </c>
      <c r="M37" s="28">
        <f>SUM(M38,M40,M42)</f>
        <v>0</v>
      </c>
      <c r="N37" s="41" t="s">
        <v>27</v>
      </c>
      <c r="O37" s="28">
        <v>41</v>
      </c>
      <c r="P37" s="28">
        <v>145</v>
      </c>
      <c r="Q37" s="41"/>
      <c r="R37" s="41"/>
      <c r="S37" s="41" t="s">
        <v>37</v>
      </c>
    </row>
    <row r="38" s="6" customFormat="1" ht="67" customHeight="1" spans="1:19">
      <c r="A38" s="13">
        <v>50</v>
      </c>
      <c r="B38" s="29" t="s">
        <v>143</v>
      </c>
      <c r="C38" s="29" t="s">
        <v>25</v>
      </c>
      <c r="D38" s="29"/>
      <c r="E38" s="29"/>
      <c r="F38" s="29" t="s">
        <v>29</v>
      </c>
      <c r="G38" s="29" t="s">
        <v>141</v>
      </c>
      <c r="H38" s="29">
        <v>11</v>
      </c>
      <c r="I38" s="29" t="s">
        <v>144</v>
      </c>
      <c r="J38" s="29">
        <f>SUM(J39)</f>
        <v>0.55</v>
      </c>
      <c r="K38" s="29">
        <f>SUM(K39)</f>
        <v>0.55</v>
      </c>
      <c r="L38" s="29">
        <f>SUM(L39)</f>
        <v>0</v>
      </c>
      <c r="M38" s="29">
        <f>SUM(M39)</f>
        <v>0</v>
      </c>
      <c r="N38" s="29" t="s">
        <v>27</v>
      </c>
      <c r="O38" s="29">
        <v>5</v>
      </c>
      <c r="P38" s="29">
        <v>19</v>
      </c>
      <c r="Q38" s="29"/>
      <c r="R38" s="29"/>
      <c r="S38" s="29" t="s">
        <v>37</v>
      </c>
    </row>
    <row r="39" s="4" customFormat="1" ht="118" customHeight="1" spans="1:19">
      <c r="A39" s="13">
        <v>53</v>
      </c>
      <c r="B39" s="31"/>
      <c r="C39" s="31" t="s">
        <v>47</v>
      </c>
      <c r="D39" s="31" t="s">
        <v>52</v>
      </c>
      <c r="E39" s="31"/>
      <c r="F39" s="31" t="s">
        <v>29</v>
      </c>
      <c r="G39" s="31" t="s">
        <v>141</v>
      </c>
      <c r="H39" s="31">
        <v>11</v>
      </c>
      <c r="I39" s="31" t="s">
        <v>150</v>
      </c>
      <c r="J39" s="31">
        <v>0.55</v>
      </c>
      <c r="K39" s="31">
        <v>0.55</v>
      </c>
      <c r="L39" s="31">
        <v>0</v>
      </c>
      <c r="M39" s="31">
        <v>0</v>
      </c>
      <c r="N39" s="31" t="s">
        <v>27</v>
      </c>
      <c r="O39" s="31">
        <v>5</v>
      </c>
      <c r="P39" s="31">
        <v>19</v>
      </c>
      <c r="Q39" s="31" t="s">
        <v>151</v>
      </c>
      <c r="R39" s="31" t="s">
        <v>152</v>
      </c>
      <c r="S39" s="31" t="s">
        <v>37</v>
      </c>
    </row>
    <row r="40" s="6" customFormat="1" ht="67" customHeight="1" spans="1:19">
      <c r="A40" s="13">
        <v>55</v>
      </c>
      <c r="B40" s="29" t="s">
        <v>156</v>
      </c>
      <c r="C40" s="29" t="s">
        <v>25</v>
      </c>
      <c r="D40" s="29"/>
      <c r="E40" s="29"/>
      <c r="F40" s="29" t="s">
        <v>29</v>
      </c>
      <c r="G40" s="29" t="s">
        <v>141</v>
      </c>
      <c r="H40" s="29">
        <v>260</v>
      </c>
      <c r="I40" s="29" t="s">
        <v>157</v>
      </c>
      <c r="J40" s="29">
        <v>5.2</v>
      </c>
      <c r="K40" s="29">
        <v>3.22</v>
      </c>
      <c r="L40" s="29">
        <v>1.98</v>
      </c>
      <c r="M40" s="29">
        <v>0</v>
      </c>
      <c r="N40" s="29" t="s">
        <v>27</v>
      </c>
      <c r="O40" s="29">
        <v>36</v>
      </c>
      <c r="P40" s="29">
        <v>126</v>
      </c>
      <c r="Q40" s="29"/>
      <c r="R40" s="29"/>
      <c r="S40" s="29" t="s">
        <v>37</v>
      </c>
    </row>
    <row r="41" s="4" customFormat="1" ht="118" customHeight="1" spans="1:19">
      <c r="A41" s="13">
        <v>58</v>
      </c>
      <c r="B41" s="31"/>
      <c r="C41" s="31" t="s">
        <v>47</v>
      </c>
      <c r="D41" s="31" t="s">
        <v>52</v>
      </c>
      <c r="E41" s="31"/>
      <c r="F41" s="31" t="s">
        <v>29</v>
      </c>
      <c r="G41" s="31" t="s">
        <v>141</v>
      </c>
      <c r="H41" s="31">
        <v>260</v>
      </c>
      <c r="I41" s="31" t="s">
        <v>163</v>
      </c>
      <c r="J41" s="31">
        <v>5.2</v>
      </c>
      <c r="K41" s="31">
        <v>3.22</v>
      </c>
      <c r="L41" s="31">
        <v>1.98</v>
      </c>
      <c r="M41" s="31">
        <v>0</v>
      </c>
      <c r="N41" s="31" t="s">
        <v>27</v>
      </c>
      <c r="O41" s="31">
        <v>36</v>
      </c>
      <c r="P41" s="31">
        <v>126</v>
      </c>
      <c r="Q41" s="31" t="s">
        <v>164</v>
      </c>
      <c r="R41" s="31" t="s">
        <v>165</v>
      </c>
      <c r="S41" s="31" t="s">
        <v>37</v>
      </c>
    </row>
    <row r="42" s="6" customFormat="1" ht="67" customHeight="1" spans="1:19">
      <c r="A42" s="13">
        <v>60</v>
      </c>
      <c r="B42" s="29" t="s">
        <v>169</v>
      </c>
      <c r="C42" s="29" t="s">
        <v>25</v>
      </c>
      <c r="D42" s="29"/>
      <c r="E42" s="29"/>
      <c r="F42" s="29" t="s">
        <v>29</v>
      </c>
      <c r="G42" s="29" t="s">
        <v>141</v>
      </c>
      <c r="H42" s="29">
        <v>0</v>
      </c>
      <c r="I42" s="29" t="s">
        <v>170</v>
      </c>
      <c r="J42" s="29">
        <v>0</v>
      </c>
      <c r="K42" s="29">
        <v>0</v>
      </c>
      <c r="L42" s="29">
        <v>0</v>
      </c>
      <c r="M42" s="29">
        <v>0</v>
      </c>
      <c r="N42" s="29" t="s">
        <v>27</v>
      </c>
      <c r="O42" s="29">
        <v>0</v>
      </c>
      <c r="P42" s="29">
        <v>0</v>
      </c>
      <c r="Q42" s="29"/>
      <c r="R42" s="29"/>
      <c r="S42" s="29" t="s">
        <v>37</v>
      </c>
    </row>
    <row r="43" s="6" customFormat="1" ht="67" customHeight="1" spans="1:19">
      <c r="A43" s="13">
        <v>63</v>
      </c>
      <c r="B43" s="28" t="s">
        <v>177</v>
      </c>
      <c r="C43" s="28" t="s">
        <v>25</v>
      </c>
      <c r="D43" s="28"/>
      <c r="E43" s="28"/>
      <c r="F43" s="28" t="s">
        <v>29</v>
      </c>
      <c r="G43" s="28" t="s">
        <v>141</v>
      </c>
      <c r="H43" s="28">
        <v>143</v>
      </c>
      <c r="I43" s="28" t="s">
        <v>178</v>
      </c>
      <c r="J43" s="28">
        <f>SUM(J44)</f>
        <v>14.3</v>
      </c>
      <c r="K43" s="28">
        <f>SUM(K44)</f>
        <v>9.6</v>
      </c>
      <c r="L43" s="28">
        <f>SUM(L44)</f>
        <v>4.7</v>
      </c>
      <c r="M43" s="28">
        <f>SUM(M44)</f>
        <v>0</v>
      </c>
      <c r="N43" s="41" t="s">
        <v>27</v>
      </c>
      <c r="O43" s="28">
        <v>36</v>
      </c>
      <c r="P43" s="28">
        <v>134</v>
      </c>
      <c r="Q43" s="41"/>
      <c r="R43" s="41"/>
      <c r="S43" s="41" t="s">
        <v>37</v>
      </c>
    </row>
    <row r="44" s="6" customFormat="1" ht="67" customHeight="1" spans="1:19">
      <c r="A44" s="13">
        <v>64</v>
      </c>
      <c r="B44" s="29" t="s">
        <v>179</v>
      </c>
      <c r="C44" s="29" t="s">
        <v>25</v>
      </c>
      <c r="D44" s="29"/>
      <c r="E44" s="29"/>
      <c r="F44" s="29" t="s">
        <v>29</v>
      </c>
      <c r="G44" s="29" t="s">
        <v>141</v>
      </c>
      <c r="H44" s="29">
        <v>143</v>
      </c>
      <c r="I44" s="29" t="s">
        <v>180</v>
      </c>
      <c r="J44" s="29">
        <v>14.3</v>
      </c>
      <c r="K44" s="29">
        <v>9.6</v>
      </c>
      <c r="L44" s="29">
        <v>4.7</v>
      </c>
      <c r="M44" s="29">
        <v>0</v>
      </c>
      <c r="N44" s="29" t="s">
        <v>27</v>
      </c>
      <c r="O44" s="29">
        <v>36</v>
      </c>
      <c r="P44" s="29">
        <v>134</v>
      </c>
      <c r="Q44" s="29"/>
      <c r="R44" s="29"/>
      <c r="S44" s="29" t="s">
        <v>37</v>
      </c>
    </row>
    <row r="45" s="4" customFormat="1" ht="87" customHeight="1" spans="1:19">
      <c r="A45" s="13">
        <v>67</v>
      </c>
      <c r="B45" s="31"/>
      <c r="C45" s="31" t="s">
        <v>47</v>
      </c>
      <c r="D45" s="31" t="s">
        <v>52</v>
      </c>
      <c r="E45" s="31"/>
      <c r="F45" s="31" t="s">
        <v>29</v>
      </c>
      <c r="G45" s="31" t="s">
        <v>141</v>
      </c>
      <c r="H45" s="31">
        <v>143</v>
      </c>
      <c r="I45" s="31" t="s">
        <v>186</v>
      </c>
      <c r="J45" s="31">
        <v>14.3</v>
      </c>
      <c r="K45" s="31">
        <v>9.6</v>
      </c>
      <c r="L45" s="31">
        <v>4.7</v>
      </c>
      <c r="M45" s="31">
        <v>0</v>
      </c>
      <c r="N45" s="31" t="s">
        <v>27</v>
      </c>
      <c r="O45" s="31">
        <v>36</v>
      </c>
      <c r="P45" s="31">
        <v>134</v>
      </c>
      <c r="Q45" s="31" t="s">
        <v>187</v>
      </c>
      <c r="R45" s="31" t="s">
        <v>188</v>
      </c>
      <c r="S45" s="31" t="s">
        <v>37</v>
      </c>
    </row>
    <row r="46" s="6" customFormat="1" ht="67" customHeight="1" spans="1:19">
      <c r="A46" s="13">
        <v>69</v>
      </c>
      <c r="B46" s="28" t="s">
        <v>192</v>
      </c>
      <c r="C46" s="28"/>
      <c r="D46" s="28"/>
      <c r="E46" s="28"/>
      <c r="F46" s="28" t="s">
        <v>29</v>
      </c>
      <c r="G46" s="28" t="s">
        <v>141</v>
      </c>
      <c r="H46" s="28">
        <v>0</v>
      </c>
      <c r="I46" s="28" t="s">
        <v>193</v>
      </c>
      <c r="J46" s="28">
        <v>0</v>
      </c>
      <c r="K46" s="28">
        <v>0</v>
      </c>
      <c r="L46" s="28">
        <v>0</v>
      </c>
      <c r="M46" s="28">
        <v>0</v>
      </c>
      <c r="N46" s="41" t="s">
        <v>27</v>
      </c>
      <c r="O46" s="28">
        <v>0</v>
      </c>
      <c r="P46" s="28">
        <v>0</v>
      </c>
      <c r="Q46" s="41"/>
      <c r="R46" s="41"/>
      <c r="S46" s="41" t="s">
        <v>37</v>
      </c>
    </row>
    <row r="47" s="4" customFormat="1" ht="67" customHeight="1" spans="1:19">
      <c r="A47" s="13">
        <v>70</v>
      </c>
      <c r="B47" s="29" t="s">
        <v>194</v>
      </c>
      <c r="C47" s="29" t="s">
        <v>25</v>
      </c>
      <c r="D47" s="29"/>
      <c r="E47" s="29"/>
      <c r="F47" s="29" t="s">
        <v>29</v>
      </c>
      <c r="G47" s="29" t="s">
        <v>141</v>
      </c>
      <c r="H47" s="29">
        <v>0</v>
      </c>
      <c r="I47" s="29"/>
      <c r="J47" s="29">
        <v>0</v>
      </c>
      <c r="K47" s="29">
        <v>0</v>
      </c>
      <c r="L47" s="29">
        <v>0</v>
      </c>
      <c r="M47" s="29">
        <v>0</v>
      </c>
      <c r="N47" s="29" t="s">
        <v>27</v>
      </c>
      <c r="O47" s="29">
        <v>0</v>
      </c>
      <c r="P47" s="29">
        <v>0</v>
      </c>
      <c r="Q47" s="29"/>
      <c r="R47" s="29"/>
      <c r="S47" s="29" t="s">
        <v>37</v>
      </c>
    </row>
    <row r="48" s="4" customFormat="1" ht="67" customHeight="1" spans="1:19">
      <c r="A48" s="13">
        <v>71</v>
      </c>
      <c r="B48" s="28" t="s">
        <v>195</v>
      </c>
      <c r="C48" s="28" t="s">
        <v>25</v>
      </c>
      <c r="D48" s="28"/>
      <c r="E48" s="28"/>
      <c r="F48" s="28" t="s">
        <v>29</v>
      </c>
      <c r="G48" s="28" t="s">
        <v>196</v>
      </c>
      <c r="H48" s="28">
        <v>1268</v>
      </c>
      <c r="I48" s="28" t="s">
        <v>197</v>
      </c>
      <c r="J48" s="28">
        <f>SUM(J49,J51,J53)</f>
        <v>1.291</v>
      </c>
      <c r="K48" s="28">
        <f>SUM(K49,K51,K53)</f>
        <v>0.999</v>
      </c>
      <c r="L48" s="28">
        <f>SUM(L49,L51,L53)</f>
        <v>0.292</v>
      </c>
      <c r="M48" s="28">
        <f>SUM(M49,M51,M53)</f>
        <v>0</v>
      </c>
      <c r="N48" s="41" t="s">
        <v>27</v>
      </c>
      <c r="O48" s="28">
        <v>27</v>
      </c>
      <c r="P48" s="28">
        <v>90</v>
      </c>
      <c r="Q48" s="41"/>
      <c r="R48" s="41"/>
      <c r="S48" s="41" t="s">
        <v>37</v>
      </c>
    </row>
    <row r="49" s="4" customFormat="1" ht="67" customHeight="1" spans="1:19">
      <c r="A49" s="13">
        <v>72</v>
      </c>
      <c r="B49" s="29" t="s">
        <v>198</v>
      </c>
      <c r="C49" s="29" t="s">
        <v>25</v>
      </c>
      <c r="D49" s="29"/>
      <c r="E49" s="29"/>
      <c r="F49" s="29" t="s">
        <v>29</v>
      </c>
      <c r="G49" s="29" t="s">
        <v>196</v>
      </c>
      <c r="H49" s="29">
        <v>860</v>
      </c>
      <c r="I49" s="29" t="s">
        <v>199</v>
      </c>
      <c r="J49" s="29">
        <f>SUM(J50)</f>
        <v>0.86</v>
      </c>
      <c r="K49" s="29">
        <f>SUM(K50)</f>
        <v>0.648</v>
      </c>
      <c r="L49" s="29">
        <f>SUM(L50)</f>
        <v>0.212</v>
      </c>
      <c r="M49" s="29">
        <f>SUM(M50)</f>
        <v>0</v>
      </c>
      <c r="N49" s="29" t="s">
        <v>27</v>
      </c>
      <c r="O49" s="29">
        <v>20</v>
      </c>
      <c r="P49" s="29">
        <v>68</v>
      </c>
      <c r="Q49" s="29"/>
      <c r="R49" s="29"/>
      <c r="S49" s="29" t="s">
        <v>37</v>
      </c>
    </row>
    <row r="50" s="4" customFormat="1" ht="87" customHeight="1" spans="1:19">
      <c r="A50" s="13">
        <v>75</v>
      </c>
      <c r="B50" s="31"/>
      <c r="C50" s="31" t="s">
        <v>47</v>
      </c>
      <c r="D50" s="31" t="s">
        <v>52</v>
      </c>
      <c r="E50" s="31"/>
      <c r="F50" s="31" t="s">
        <v>29</v>
      </c>
      <c r="G50" s="31" t="s">
        <v>196</v>
      </c>
      <c r="H50" s="31">
        <v>860</v>
      </c>
      <c r="I50" s="31" t="s">
        <v>205</v>
      </c>
      <c r="J50" s="31">
        <v>0.86</v>
      </c>
      <c r="K50" s="31">
        <v>0.648</v>
      </c>
      <c r="L50" s="31">
        <v>0.212</v>
      </c>
      <c r="M50" s="31">
        <v>0</v>
      </c>
      <c r="N50" s="31" t="s">
        <v>27</v>
      </c>
      <c r="O50" s="31">
        <v>20</v>
      </c>
      <c r="P50" s="31">
        <v>68</v>
      </c>
      <c r="Q50" s="31" t="s">
        <v>206</v>
      </c>
      <c r="R50" s="31" t="s">
        <v>207</v>
      </c>
      <c r="S50" s="31" t="s">
        <v>37</v>
      </c>
    </row>
    <row r="51" s="4" customFormat="1" ht="58" customHeight="1" spans="1:19">
      <c r="A51" s="13">
        <v>77</v>
      </c>
      <c r="B51" s="29" t="s">
        <v>211</v>
      </c>
      <c r="C51" s="29" t="s">
        <v>25</v>
      </c>
      <c r="D51" s="29"/>
      <c r="E51" s="29"/>
      <c r="F51" s="29" t="s">
        <v>29</v>
      </c>
      <c r="G51" s="29" t="s">
        <v>196</v>
      </c>
      <c r="H51" s="29">
        <v>23</v>
      </c>
      <c r="I51" s="29" t="s">
        <v>212</v>
      </c>
      <c r="J51" s="29">
        <f>SUM(J52)</f>
        <v>0.046</v>
      </c>
      <c r="K51" s="29">
        <f>SUM(K52)</f>
        <v>0.006</v>
      </c>
      <c r="L51" s="29">
        <f>SUM(L52)</f>
        <v>0.04</v>
      </c>
      <c r="M51" s="29">
        <f>SUM(M52)</f>
        <v>0</v>
      </c>
      <c r="N51" s="29" t="s">
        <v>27</v>
      </c>
      <c r="O51" s="29">
        <v>3</v>
      </c>
      <c r="P51" s="29">
        <v>7</v>
      </c>
      <c r="Q51" s="29"/>
      <c r="R51" s="29"/>
      <c r="S51" s="29" t="s">
        <v>37</v>
      </c>
    </row>
    <row r="52" s="4" customFormat="1" ht="61" customHeight="1" spans="1:19">
      <c r="A52" s="13">
        <v>79</v>
      </c>
      <c r="B52" s="31"/>
      <c r="C52" s="31" t="s">
        <v>47</v>
      </c>
      <c r="D52" s="31" t="s">
        <v>52</v>
      </c>
      <c r="E52" s="31"/>
      <c r="F52" s="33" t="s">
        <v>29</v>
      </c>
      <c r="G52" s="33" t="s">
        <v>196</v>
      </c>
      <c r="H52" s="33">
        <v>23</v>
      </c>
      <c r="I52" s="33" t="s">
        <v>216</v>
      </c>
      <c r="J52" s="40">
        <v>0.046</v>
      </c>
      <c r="K52" s="33">
        <v>0.006</v>
      </c>
      <c r="L52" s="33">
        <v>0.04</v>
      </c>
      <c r="M52" s="33">
        <v>0</v>
      </c>
      <c r="N52" s="33" t="s">
        <v>27</v>
      </c>
      <c r="O52" s="33">
        <v>3</v>
      </c>
      <c r="P52" s="33">
        <v>7</v>
      </c>
      <c r="Q52" s="33" t="s">
        <v>217</v>
      </c>
      <c r="R52" s="33" t="s">
        <v>218</v>
      </c>
      <c r="S52" s="46" t="s">
        <v>37</v>
      </c>
    </row>
    <row r="53" s="4" customFormat="1" ht="56" customHeight="1" spans="1:19">
      <c r="A53" s="13">
        <v>80</v>
      </c>
      <c r="B53" s="29" t="s">
        <v>219</v>
      </c>
      <c r="C53" s="29" t="s">
        <v>25</v>
      </c>
      <c r="D53" s="29"/>
      <c r="E53" s="29"/>
      <c r="F53" s="29" t="s">
        <v>29</v>
      </c>
      <c r="G53" s="29" t="s">
        <v>196</v>
      </c>
      <c r="H53" s="29">
        <v>385</v>
      </c>
      <c r="I53" s="29" t="s">
        <v>220</v>
      </c>
      <c r="J53" s="29">
        <f>SUM(J54)</f>
        <v>0.385</v>
      </c>
      <c r="K53" s="29">
        <f>SUM(K54)</f>
        <v>0.345</v>
      </c>
      <c r="L53" s="29">
        <f>SUM(L54)</f>
        <v>0.04</v>
      </c>
      <c r="M53" s="29">
        <f>SUM(M54)</f>
        <v>0</v>
      </c>
      <c r="N53" s="29" t="s">
        <v>27</v>
      </c>
      <c r="O53" s="29">
        <v>4</v>
      </c>
      <c r="P53" s="29">
        <v>15</v>
      </c>
      <c r="Q53" s="29"/>
      <c r="R53" s="29"/>
      <c r="S53" s="29" t="s">
        <v>37</v>
      </c>
    </row>
    <row r="54" s="4" customFormat="1" ht="98" customHeight="1" spans="1:19">
      <c r="A54" s="13">
        <v>82</v>
      </c>
      <c r="B54" s="31"/>
      <c r="C54" s="31" t="s">
        <v>47</v>
      </c>
      <c r="D54" s="31" t="s">
        <v>52</v>
      </c>
      <c r="E54" s="31"/>
      <c r="F54" s="31" t="s">
        <v>29</v>
      </c>
      <c r="G54" s="31" t="s">
        <v>196</v>
      </c>
      <c r="H54" s="31">
        <v>385</v>
      </c>
      <c r="I54" s="31" t="s">
        <v>224</v>
      </c>
      <c r="J54" s="31">
        <v>0.385</v>
      </c>
      <c r="K54" s="31">
        <v>0.345</v>
      </c>
      <c r="L54" s="31">
        <v>0.04</v>
      </c>
      <c r="M54" s="31">
        <v>0</v>
      </c>
      <c r="N54" s="31" t="s">
        <v>27</v>
      </c>
      <c r="O54" s="31">
        <v>4</v>
      </c>
      <c r="P54" s="31">
        <v>15</v>
      </c>
      <c r="Q54" s="31" t="s">
        <v>225</v>
      </c>
      <c r="R54" s="31" t="s">
        <v>226</v>
      </c>
      <c r="S54" s="31" t="s">
        <v>37</v>
      </c>
    </row>
    <row r="55" s="4" customFormat="1" ht="49.9" customHeight="1" spans="1:19">
      <c r="A55" s="13">
        <v>84</v>
      </c>
      <c r="B55" s="28" t="s">
        <v>230</v>
      </c>
      <c r="C55" s="28" t="s">
        <v>25</v>
      </c>
      <c r="D55" s="28"/>
      <c r="E55" s="28"/>
      <c r="F55" s="28" t="s">
        <v>29</v>
      </c>
      <c r="G55" s="28" t="s">
        <v>39</v>
      </c>
      <c r="H55" s="28">
        <v>0</v>
      </c>
      <c r="I55" s="28" t="s">
        <v>231</v>
      </c>
      <c r="J55" s="28">
        <v>0</v>
      </c>
      <c r="K55" s="28">
        <v>0</v>
      </c>
      <c r="L55" s="28">
        <v>0</v>
      </c>
      <c r="M55" s="28">
        <v>0</v>
      </c>
      <c r="N55" s="41" t="s">
        <v>27</v>
      </c>
      <c r="O55" s="28">
        <v>0</v>
      </c>
      <c r="P55" s="28">
        <v>0</v>
      </c>
      <c r="Q55" s="41"/>
      <c r="R55" s="41"/>
      <c r="S55" s="41" t="s">
        <v>37</v>
      </c>
    </row>
    <row r="56" s="6" customFormat="1" ht="56" customHeight="1" spans="1:19">
      <c r="A56" s="13">
        <v>85</v>
      </c>
      <c r="B56" s="29" t="s">
        <v>232</v>
      </c>
      <c r="C56" s="29" t="s">
        <v>25</v>
      </c>
      <c r="D56" s="29"/>
      <c r="E56" s="29"/>
      <c r="F56" s="29" t="s">
        <v>29</v>
      </c>
      <c r="G56" s="29" t="s">
        <v>39</v>
      </c>
      <c r="H56" s="29">
        <v>0</v>
      </c>
      <c r="I56" s="29" t="s">
        <v>233</v>
      </c>
      <c r="J56" s="29">
        <v>0</v>
      </c>
      <c r="K56" s="29">
        <v>0</v>
      </c>
      <c r="L56" s="29">
        <v>0</v>
      </c>
      <c r="M56" s="29">
        <v>0</v>
      </c>
      <c r="N56" s="29" t="s">
        <v>27</v>
      </c>
      <c r="O56" s="29">
        <v>0</v>
      </c>
      <c r="P56" s="29">
        <v>0</v>
      </c>
      <c r="Q56" s="29"/>
      <c r="R56" s="29"/>
      <c r="S56" s="29" t="s">
        <v>37</v>
      </c>
    </row>
    <row r="57" s="4" customFormat="1" ht="61" customHeight="1" spans="1:19">
      <c r="A57" s="13">
        <v>87</v>
      </c>
      <c r="B57" s="28" t="s">
        <v>234</v>
      </c>
      <c r="C57" s="28" t="s">
        <v>25</v>
      </c>
      <c r="D57" s="28"/>
      <c r="E57" s="28"/>
      <c r="F57" s="28" t="s">
        <v>29</v>
      </c>
      <c r="G57" s="28" t="s">
        <v>25</v>
      </c>
      <c r="H57" s="28">
        <v>4</v>
      </c>
      <c r="I57" s="28" t="s">
        <v>235</v>
      </c>
      <c r="J57" s="28">
        <f>SUM(J58,J59,J61,J63)</f>
        <v>0.08</v>
      </c>
      <c r="K57" s="28">
        <f>SUM(K58,K59,K61,K63)</f>
        <v>0.08</v>
      </c>
      <c r="L57" s="28">
        <f>SUM(L58,L59,L61,L63)</f>
        <v>0</v>
      </c>
      <c r="M57" s="28">
        <f>SUM(M58,M59,M61,M63)</f>
        <v>0</v>
      </c>
      <c r="N57" s="41" t="s">
        <v>27</v>
      </c>
      <c r="O57" s="28">
        <v>2</v>
      </c>
      <c r="P57" s="28">
        <v>6</v>
      </c>
      <c r="Q57" s="41"/>
      <c r="R57" s="41"/>
      <c r="S57" s="41" t="s">
        <v>37</v>
      </c>
    </row>
    <row r="58" s="4" customFormat="1" ht="47" customHeight="1" spans="1:19">
      <c r="A58" s="13">
        <v>88</v>
      </c>
      <c r="B58" s="29" t="s">
        <v>236</v>
      </c>
      <c r="C58" s="29" t="s">
        <v>25</v>
      </c>
      <c r="D58" s="29"/>
      <c r="E58" s="29"/>
      <c r="F58" s="29" t="s">
        <v>29</v>
      </c>
      <c r="G58" s="29" t="s">
        <v>237</v>
      </c>
      <c r="H58" s="29">
        <v>0</v>
      </c>
      <c r="I58" s="29"/>
      <c r="J58" s="29">
        <v>0</v>
      </c>
      <c r="K58" s="29">
        <v>0</v>
      </c>
      <c r="L58" s="29">
        <v>0</v>
      </c>
      <c r="M58" s="29">
        <v>0</v>
      </c>
      <c r="N58" s="29" t="s">
        <v>27</v>
      </c>
      <c r="O58" s="29">
        <v>0</v>
      </c>
      <c r="P58" s="29">
        <v>0</v>
      </c>
      <c r="Q58" s="29"/>
      <c r="R58" s="29"/>
      <c r="S58" s="29" t="s">
        <v>37</v>
      </c>
    </row>
    <row r="59" s="4" customFormat="1" ht="64" customHeight="1" spans="1:19">
      <c r="A59" s="13">
        <v>89</v>
      </c>
      <c r="B59" s="29" t="s">
        <v>238</v>
      </c>
      <c r="C59" s="29" t="s">
        <v>25</v>
      </c>
      <c r="D59" s="29"/>
      <c r="E59" s="29"/>
      <c r="F59" s="29" t="s">
        <v>29</v>
      </c>
      <c r="G59" s="29" t="s">
        <v>239</v>
      </c>
      <c r="H59" s="29">
        <v>3</v>
      </c>
      <c r="I59" s="29" t="s">
        <v>240</v>
      </c>
      <c r="J59" s="29">
        <v>0.03</v>
      </c>
      <c r="K59" s="29">
        <v>0.03</v>
      </c>
      <c r="L59" s="29">
        <v>0</v>
      </c>
      <c r="M59" s="29">
        <v>0</v>
      </c>
      <c r="N59" s="29" t="s">
        <v>27</v>
      </c>
      <c r="O59" s="29">
        <v>1</v>
      </c>
      <c r="P59" s="29">
        <v>3</v>
      </c>
      <c r="Q59" s="29"/>
      <c r="R59" s="29"/>
      <c r="S59" s="29" t="s">
        <v>37</v>
      </c>
    </row>
    <row r="60" s="4" customFormat="1" ht="98" customHeight="1" spans="1:19">
      <c r="A60" s="13">
        <v>92</v>
      </c>
      <c r="B60" s="33"/>
      <c r="C60" s="33" t="s">
        <v>47</v>
      </c>
      <c r="D60" s="33" t="s">
        <v>52</v>
      </c>
      <c r="E60" s="33"/>
      <c r="F60" s="33" t="s">
        <v>29</v>
      </c>
      <c r="G60" s="33" t="s">
        <v>239</v>
      </c>
      <c r="H60" s="33">
        <v>3</v>
      </c>
      <c r="I60" s="33" t="s">
        <v>246</v>
      </c>
      <c r="J60" s="33">
        <v>0.03</v>
      </c>
      <c r="K60" s="33">
        <v>0.03</v>
      </c>
      <c r="L60" s="33">
        <v>0</v>
      </c>
      <c r="M60" s="33">
        <v>0</v>
      </c>
      <c r="N60" s="33" t="s">
        <v>27</v>
      </c>
      <c r="O60" s="33">
        <v>1</v>
      </c>
      <c r="P60" s="33">
        <v>3</v>
      </c>
      <c r="Q60" s="33" t="s">
        <v>247</v>
      </c>
      <c r="R60" s="33" t="s">
        <v>248</v>
      </c>
      <c r="S60" s="33" t="s">
        <v>37</v>
      </c>
    </row>
    <row r="61" s="4" customFormat="1" ht="49" customHeight="1" spans="1:19">
      <c r="A61" s="13">
        <v>93</v>
      </c>
      <c r="B61" s="29" t="s">
        <v>249</v>
      </c>
      <c r="C61" s="29" t="s">
        <v>25</v>
      </c>
      <c r="D61" s="29"/>
      <c r="E61" s="29"/>
      <c r="F61" s="29" t="s">
        <v>29</v>
      </c>
      <c r="G61" s="29" t="s">
        <v>237</v>
      </c>
      <c r="H61" s="29">
        <v>1</v>
      </c>
      <c r="I61" s="29" t="s">
        <v>250</v>
      </c>
      <c r="J61" s="29">
        <v>0.05</v>
      </c>
      <c r="K61" s="29">
        <v>0.05</v>
      </c>
      <c r="L61" s="29">
        <v>0</v>
      </c>
      <c r="M61" s="29">
        <v>0</v>
      </c>
      <c r="N61" s="29" t="s">
        <v>27</v>
      </c>
      <c r="O61" s="29">
        <v>1</v>
      </c>
      <c r="P61" s="29">
        <v>3</v>
      </c>
      <c r="Q61" s="29"/>
      <c r="R61" s="29"/>
      <c r="S61" s="29" t="s">
        <v>37</v>
      </c>
    </row>
    <row r="62" s="4" customFormat="1" ht="94" customHeight="1" spans="1:19">
      <c r="A62" s="13">
        <v>94</v>
      </c>
      <c r="B62" s="33"/>
      <c r="C62" s="33" t="s">
        <v>47</v>
      </c>
      <c r="D62" s="33" t="s">
        <v>52</v>
      </c>
      <c r="E62" s="33"/>
      <c r="F62" s="33" t="s">
        <v>29</v>
      </c>
      <c r="G62" s="33" t="s">
        <v>237</v>
      </c>
      <c r="H62" s="33">
        <v>1</v>
      </c>
      <c r="I62" s="33" t="s">
        <v>251</v>
      </c>
      <c r="J62" s="33">
        <v>0.05</v>
      </c>
      <c r="K62" s="33">
        <v>0.05</v>
      </c>
      <c r="L62" s="33">
        <v>0</v>
      </c>
      <c r="M62" s="33">
        <v>0</v>
      </c>
      <c r="N62" s="33" t="s">
        <v>27</v>
      </c>
      <c r="O62" s="33">
        <v>1</v>
      </c>
      <c r="P62" s="33">
        <v>3</v>
      </c>
      <c r="Q62" s="33" t="s">
        <v>252</v>
      </c>
      <c r="R62" s="33" t="s">
        <v>248</v>
      </c>
      <c r="S62" s="33" t="s">
        <v>37</v>
      </c>
    </row>
    <row r="63" s="4" customFormat="1" ht="60" customHeight="1" spans="1:19">
      <c r="A63" s="13">
        <v>95</v>
      </c>
      <c r="B63" s="29" t="s">
        <v>253</v>
      </c>
      <c r="C63" s="29" t="s">
        <v>25</v>
      </c>
      <c r="D63" s="29"/>
      <c r="E63" s="29"/>
      <c r="F63" s="29" t="s">
        <v>29</v>
      </c>
      <c r="G63" s="29" t="s">
        <v>254</v>
      </c>
      <c r="H63" s="29">
        <v>0</v>
      </c>
      <c r="I63" s="29"/>
      <c r="J63" s="29">
        <v>0</v>
      </c>
      <c r="K63" s="29">
        <v>0</v>
      </c>
      <c r="L63" s="29">
        <v>0</v>
      </c>
      <c r="M63" s="29">
        <v>0</v>
      </c>
      <c r="N63" s="29" t="s">
        <v>27</v>
      </c>
      <c r="O63" s="29">
        <v>0</v>
      </c>
      <c r="P63" s="29">
        <v>0</v>
      </c>
      <c r="Q63" s="29"/>
      <c r="R63" s="29"/>
      <c r="S63" s="29" t="s">
        <v>37</v>
      </c>
    </row>
    <row r="64" s="4" customFormat="1" ht="66" customHeight="1" spans="1:19">
      <c r="A64" s="13">
        <v>96</v>
      </c>
      <c r="B64" s="23" t="s">
        <v>255</v>
      </c>
      <c r="C64" s="23"/>
      <c r="D64" s="23"/>
      <c r="E64" s="23"/>
      <c r="F64" s="24" t="s">
        <v>25</v>
      </c>
      <c r="G64" s="25" t="s">
        <v>25</v>
      </c>
      <c r="H64" s="24">
        <v>5</v>
      </c>
      <c r="I64" s="24"/>
      <c r="J64" s="24">
        <f>SUM(J65,J66,J68,J69,J70,J71,J72)</f>
        <v>100</v>
      </c>
      <c r="K64" s="24">
        <f>SUM(K65,K66,K68,K69,K70,K71,K72)</f>
        <v>100</v>
      </c>
      <c r="L64" s="24">
        <f>SUM(L65,L66,L68,L69,L70,L71,L72)</f>
        <v>0</v>
      </c>
      <c r="M64" s="24">
        <f>SUM(M65,M66,M68,M69,M70,M71,M72)</f>
        <v>0</v>
      </c>
      <c r="N64" s="24" t="s">
        <v>256</v>
      </c>
      <c r="O64" s="24">
        <v>495</v>
      </c>
      <c r="P64" s="24">
        <v>1545</v>
      </c>
      <c r="Q64" s="25"/>
      <c r="R64" s="25"/>
      <c r="S64" s="25"/>
    </row>
    <row r="65" s="6" customFormat="1" ht="66" customHeight="1" spans="1:19">
      <c r="A65" s="13">
        <v>97</v>
      </c>
      <c r="B65" s="28" t="s">
        <v>257</v>
      </c>
      <c r="C65" s="28"/>
      <c r="D65" s="28"/>
      <c r="E65" s="28"/>
      <c r="F65" s="28" t="s">
        <v>29</v>
      </c>
      <c r="G65" s="28" t="s">
        <v>258</v>
      </c>
      <c r="H65" s="28">
        <v>0</v>
      </c>
      <c r="I65" s="41"/>
      <c r="J65" s="28">
        <v>0</v>
      </c>
      <c r="K65" s="28">
        <v>0</v>
      </c>
      <c r="L65" s="28">
        <v>0</v>
      </c>
      <c r="M65" s="28">
        <v>0</v>
      </c>
      <c r="N65" s="28" t="s">
        <v>256</v>
      </c>
      <c r="O65" s="28">
        <v>0</v>
      </c>
      <c r="P65" s="28">
        <v>0</v>
      </c>
      <c r="Q65" s="41"/>
      <c r="R65" s="41"/>
      <c r="S65" s="41"/>
    </row>
    <row r="66" s="6" customFormat="1" ht="60" customHeight="1" spans="1:19">
      <c r="A66" s="13">
        <v>98</v>
      </c>
      <c r="B66" s="28" t="s">
        <v>259</v>
      </c>
      <c r="C66" s="28"/>
      <c r="D66" s="28"/>
      <c r="E66" s="28"/>
      <c r="F66" s="28" t="s">
        <v>29</v>
      </c>
      <c r="G66" s="28" t="s">
        <v>258</v>
      </c>
      <c r="H66" s="28">
        <v>1</v>
      </c>
      <c r="I66" s="41"/>
      <c r="J66" s="28">
        <v>50</v>
      </c>
      <c r="K66" s="28">
        <v>50</v>
      </c>
      <c r="L66" s="28">
        <v>0</v>
      </c>
      <c r="M66" s="28">
        <v>0</v>
      </c>
      <c r="N66" s="28" t="s">
        <v>27</v>
      </c>
      <c r="O66" s="28">
        <v>165</v>
      </c>
      <c r="P66" s="28">
        <v>515</v>
      </c>
      <c r="Q66" s="41"/>
      <c r="R66" s="41"/>
      <c r="S66" s="41" t="s">
        <v>262</v>
      </c>
    </row>
    <row r="67" s="4" customFormat="1" ht="84" customHeight="1" spans="1:19">
      <c r="A67" s="13">
        <v>101</v>
      </c>
      <c r="B67" s="33" t="s">
        <v>268</v>
      </c>
      <c r="C67" s="33" t="s">
        <v>47</v>
      </c>
      <c r="D67" s="33" t="s">
        <v>52</v>
      </c>
      <c r="E67" s="33"/>
      <c r="F67" s="33" t="s">
        <v>29</v>
      </c>
      <c r="G67" s="33" t="s">
        <v>258</v>
      </c>
      <c r="H67" s="33">
        <v>1</v>
      </c>
      <c r="I67" s="33" t="s">
        <v>264</v>
      </c>
      <c r="J67" s="33">
        <v>50</v>
      </c>
      <c r="K67" s="33">
        <v>50</v>
      </c>
      <c r="L67" s="33">
        <v>0</v>
      </c>
      <c r="M67" s="33">
        <v>0</v>
      </c>
      <c r="N67" s="33" t="s">
        <v>27</v>
      </c>
      <c r="O67" s="33">
        <v>165</v>
      </c>
      <c r="P67" s="33">
        <v>515</v>
      </c>
      <c r="Q67" s="33" t="s">
        <v>260</v>
      </c>
      <c r="R67" s="33" t="s">
        <v>269</v>
      </c>
      <c r="S67" s="33" t="s">
        <v>262</v>
      </c>
    </row>
    <row r="68" s="6" customFormat="1" ht="37.15" customHeight="1" spans="1:19">
      <c r="A68" s="13">
        <v>105</v>
      </c>
      <c r="B68" s="28" t="s">
        <v>272</v>
      </c>
      <c r="C68" s="28"/>
      <c r="D68" s="28"/>
      <c r="E68" s="28"/>
      <c r="F68" s="28" t="s">
        <v>29</v>
      </c>
      <c r="G68" s="28" t="s">
        <v>258</v>
      </c>
      <c r="H68" s="28">
        <v>0</v>
      </c>
      <c r="I68" s="41"/>
      <c r="J68" s="28">
        <v>0</v>
      </c>
      <c r="K68" s="28">
        <v>0</v>
      </c>
      <c r="L68" s="28">
        <v>0</v>
      </c>
      <c r="M68" s="28">
        <v>0</v>
      </c>
      <c r="N68" s="28" t="s">
        <v>27</v>
      </c>
      <c r="O68" s="28">
        <v>0</v>
      </c>
      <c r="P68" s="28">
        <v>0</v>
      </c>
      <c r="Q68" s="41"/>
      <c r="R68" s="41"/>
      <c r="S68" s="41"/>
    </row>
    <row r="69" s="6" customFormat="1" ht="37.15" customHeight="1" spans="1:19">
      <c r="A69" s="13">
        <v>106</v>
      </c>
      <c r="B69" s="28" t="s">
        <v>273</v>
      </c>
      <c r="C69" s="28"/>
      <c r="D69" s="28"/>
      <c r="E69" s="28"/>
      <c r="F69" s="28" t="s">
        <v>29</v>
      </c>
      <c r="G69" s="28" t="s">
        <v>258</v>
      </c>
      <c r="H69" s="28">
        <v>2</v>
      </c>
      <c r="I69" s="28" t="s">
        <v>274</v>
      </c>
      <c r="J69" s="28">
        <v>0</v>
      </c>
      <c r="K69" s="28">
        <v>0</v>
      </c>
      <c r="L69" s="28">
        <v>0</v>
      </c>
      <c r="M69" s="28">
        <v>0</v>
      </c>
      <c r="N69" s="28" t="s">
        <v>27</v>
      </c>
      <c r="O69" s="28">
        <v>0</v>
      </c>
      <c r="P69" s="28">
        <v>0</v>
      </c>
      <c r="Q69" s="28"/>
      <c r="R69" s="28"/>
      <c r="S69" s="41" t="s">
        <v>276</v>
      </c>
    </row>
    <row r="70" s="6" customFormat="1" ht="43" customHeight="1" spans="1:19">
      <c r="A70" s="13">
        <v>109</v>
      </c>
      <c r="B70" s="28" t="s">
        <v>282</v>
      </c>
      <c r="C70" s="28"/>
      <c r="D70" s="28"/>
      <c r="E70" s="28"/>
      <c r="F70" s="28" t="s">
        <v>29</v>
      </c>
      <c r="G70" s="28" t="s">
        <v>258</v>
      </c>
      <c r="H70" s="28">
        <v>0</v>
      </c>
      <c r="I70" s="41"/>
      <c r="J70" s="28">
        <v>0</v>
      </c>
      <c r="K70" s="28">
        <v>0</v>
      </c>
      <c r="L70" s="28">
        <v>0</v>
      </c>
      <c r="M70" s="28">
        <v>0</v>
      </c>
      <c r="N70" s="28" t="s">
        <v>283</v>
      </c>
      <c r="O70" s="28">
        <v>0</v>
      </c>
      <c r="P70" s="28">
        <v>0</v>
      </c>
      <c r="Q70" s="41"/>
      <c r="R70" s="41"/>
      <c r="S70" s="41"/>
    </row>
    <row r="71" s="6" customFormat="1" ht="60" customHeight="1" spans="1:19">
      <c r="A71" s="13">
        <v>110</v>
      </c>
      <c r="B71" s="28" t="s">
        <v>284</v>
      </c>
      <c r="C71" s="28"/>
      <c r="D71" s="28"/>
      <c r="E71" s="28"/>
      <c r="F71" s="28" t="s">
        <v>29</v>
      </c>
      <c r="G71" s="28" t="s">
        <v>258</v>
      </c>
      <c r="H71" s="28">
        <v>0</v>
      </c>
      <c r="I71" s="28" t="s">
        <v>526</v>
      </c>
      <c r="J71" s="28">
        <v>0</v>
      </c>
      <c r="K71" s="28">
        <v>0</v>
      </c>
      <c r="L71" s="28">
        <v>0</v>
      </c>
      <c r="M71" s="28">
        <v>0</v>
      </c>
      <c r="N71" s="28" t="s">
        <v>283</v>
      </c>
      <c r="O71" s="28">
        <v>165</v>
      </c>
      <c r="P71" s="28">
        <v>515</v>
      </c>
      <c r="Q71" s="28"/>
      <c r="R71" s="28"/>
      <c r="S71" s="28" t="s">
        <v>288</v>
      </c>
    </row>
    <row r="72" s="6" customFormat="1" ht="43" customHeight="1" spans="1:19">
      <c r="A72" s="13">
        <v>115</v>
      </c>
      <c r="B72" s="28" t="s">
        <v>292</v>
      </c>
      <c r="C72" s="28"/>
      <c r="D72" s="28"/>
      <c r="E72" s="28"/>
      <c r="F72" s="28" t="s">
        <v>29</v>
      </c>
      <c r="G72" s="28" t="s">
        <v>293</v>
      </c>
      <c r="H72" s="28">
        <v>1</v>
      </c>
      <c r="I72" s="41"/>
      <c r="J72" s="28">
        <v>50</v>
      </c>
      <c r="K72" s="28">
        <v>50</v>
      </c>
      <c r="L72" s="28">
        <v>0</v>
      </c>
      <c r="M72" s="28">
        <v>0</v>
      </c>
      <c r="N72" s="41" t="s">
        <v>283</v>
      </c>
      <c r="O72" s="28">
        <v>165</v>
      </c>
      <c r="P72" s="28">
        <v>515</v>
      </c>
      <c r="Q72" s="41"/>
      <c r="R72" s="41"/>
      <c r="S72" s="41" t="s">
        <v>262</v>
      </c>
    </row>
    <row r="73" s="4" customFormat="1" ht="78" customHeight="1" spans="1:19">
      <c r="A73" s="13">
        <v>114</v>
      </c>
      <c r="B73" s="33" t="s">
        <v>294</v>
      </c>
      <c r="C73" s="33" t="s">
        <v>47</v>
      </c>
      <c r="D73" s="33" t="s">
        <v>52</v>
      </c>
      <c r="E73" s="33"/>
      <c r="F73" s="33" t="s">
        <v>29</v>
      </c>
      <c r="G73" s="33" t="s">
        <v>293</v>
      </c>
      <c r="H73" s="33">
        <v>1</v>
      </c>
      <c r="I73" s="33" t="s">
        <v>295</v>
      </c>
      <c r="J73" s="33">
        <v>50</v>
      </c>
      <c r="K73" s="33">
        <v>50</v>
      </c>
      <c r="L73" s="33">
        <v>0</v>
      </c>
      <c r="M73" s="33">
        <v>0</v>
      </c>
      <c r="N73" s="33" t="s">
        <v>283</v>
      </c>
      <c r="O73" s="33">
        <v>165</v>
      </c>
      <c r="P73" s="33">
        <v>515</v>
      </c>
      <c r="Q73" s="33" t="s">
        <v>296</v>
      </c>
      <c r="R73" s="33" t="s">
        <v>297</v>
      </c>
      <c r="S73" s="33" t="s">
        <v>262</v>
      </c>
    </row>
    <row r="74" s="6" customFormat="1" ht="60" customHeight="1" spans="1:19">
      <c r="A74" s="13">
        <v>121</v>
      </c>
      <c r="B74" s="23" t="s">
        <v>310</v>
      </c>
      <c r="C74" s="23"/>
      <c r="D74" s="23"/>
      <c r="E74" s="23"/>
      <c r="F74" s="23" t="s">
        <v>29</v>
      </c>
      <c r="G74" s="23" t="s">
        <v>293</v>
      </c>
      <c r="H74" s="24">
        <v>0</v>
      </c>
      <c r="I74" s="24"/>
      <c r="J74" s="24">
        <v>0</v>
      </c>
      <c r="K74" s="24">
        <v>0</v>
      </c>
      <c r="L74" s="24">
        <v>0</v>
      </c>
      <c r="M74" s="24">
        <v>0</v>
      </c>
      <c r="N74" s="24" t="s">
        <v>311</v>
      </c>
      <c r="O74" s="24">
        <v>0</v>
      </c>
      <c r="P74" s="24">
        <v>0</v>
      </c>
      <c r="Q74" s="25"/>
      <c r="R74" s="25"/>
      <c r="S74" s="25" t="s">
        <v>312</v>
      </c>
    </row>
    <row r="75" s="6" customFormat="1" ht="40.9" customHeight="1" spans="1:19">
      <c r="A75" s="13">
        <v>122</v>
      </c>
      <c r="B75" s="28" t="s">
        <v>313</v>
      </c>
      <c r="C75" s="28"/>
      <c r="D75" s="28"/>
      <c r="E75" s="28"/>
      <c r="F75" s="28" t="s">
        <v>29</v>
      </c>
      <c r="G75" s="28" t="s">
        <v>293</v>
      </c>
      <c r="H75" s="28">
        <v>0</v>
      </c>
      <c r="I75" s="41"/>
      <c r="J75" s="28">
        <v>0</v>
      </c>
      <c r="K75" s="28">
        <v>0</v>
      </c>
      <c r="L75" s="28">
        <v>0</v>
      </c>
      <c r="M75" s="28">
        <v>0</v>
      </c>
      <c r="N75" s="28" t="s">
        <v>311</v>
      </c>
      <c r="O75" s="28">
        <v>0</v>
      </c>
      <c r="P75" s="28">
        <v>0</v>
      </c>
      <c r="Q75" s="28"/>
      <c r="R75" s="28"/>
      <c r="S75" s="28" t="s">
        <v>312</v>
      </c>
    </row>
    <row r="76" s="4" customFormat="1" ht="57" customHeight="1" spans="1:19">
      <c r="A76" s="13">
        <v>126</v>
      </c>
      <c r="B76" s="28" t="s">
        <v>322</v>
      </c>
      <c r="C76" s="28"/>
      <c r="D76" s="28"/>
      <c r="E76" s="28"/>
      <c r="F76" s="28" t="s">
        <v>29</v>
      </c>
      <c r="G76" s="28" t="s">
        <v>293</v>
      </c>
      <c r="H76" s="28">
        <v>0</v>
      </c>
      <c r="I76" s="41"/>
      <c r="J76" s="28">
        <v>0</v>
      </c>
      <c r="K76" s="28">
        <v>0</v>
      </c>
      <c r="L76" s="28">
        <v>0</v>
      </c>
      <c r="M76" s="28">
        <v>0</v>
      </c>
      <c r="N76" s="28" t="s">
        <v>311</v>
      </c>
      <c r="O76" s="28">
        <v>0</v>
      </c>
      <c r="P76" s="28">
        <v>0</v>
      </c>
      <c r="Q76" s="28"/>
      <c r="R76" s="28"/>
      <c r="S76" s="28" t="s">
        <v>312</v>
      </c>
    </row>
    <row r="77" s="7" customFormat="1" ht="52" customHeight="1" spans="1:19">
      <c r="A77" s="13">
        <v>129</v>
      </c>
      <c r="B77" s="28" t="s">
        <v>329</v>
      </c>
      <c r="C77" s="28"/>
      <c r="D77" s="28"/>
      <c r="E77" s="28"/>
      <c r="F77" s="28" t="s">
        <v>29</v>
      </c>
      <c r="G77" s="28" t="s">
        <v>293</v>
      </c>
      <c r="H77" s="28">
        <v>0</v>
      </c>
      <c r="I77" s="41"/>
      <c r="J77" s="28">
        <v>0</v>
      </c>
      <c r="K77" s="28">
        <v>0</v>
      </c>
      <c r="L77" s="28">
        <v>0</v>
      </c>
      <c r="M77" s="28">
        <v>0</v>
      </c>
      <c r="N77" s="28" t="s">
        <v>311</v>
      </c>
      <c r="O77" s="28">
        <v>0</v>
      </c>
      <c r="P77" s="28">
        <v>0</v>
      </c>
      <c r="Q77" s="41"/>
      <c r="R77" s="41"/>
      <c r="S77" s="28" t="s">
        <v>312</v>
      </c>
    </row>
    <row r="78" s="7" customFormat="1" ht="52" customHeight="1" spans="1:19">
      <c r="A78" s="13">
        <v>130</v>
      </c>
      <c r="B78" s="23" t="s">
        <v>330</v>
      </c>
      <c r="C78" s="23"/>
      <c r="D78" s="23"/>
      <c r="E78" s="23"/>
      <c r="F78" s="24" t="s">
        <v>29</v>
      </c>
      <c r="G78" s="25" t="s">
        <v>30</v>
      </c>
      <c r="H78" s="24">
        <v>76</v>
      </c>
      <c r="I78" s="24"/>
      <c r="J78" s="24">
        <f>SUM(J79,J82,J84,J86)</f>
        <v>4.25</v>
      </c>
      <c r="K78" s="24">
        <f>SUM(K79,K82,K84,K86)</f>
        <v>1.35</v>
      </c>
      <c r="L78" s="24">
        <f>SUM(L79,L82,L84,L86)</f>
        <v>1.45</v>
      </c>
      <c r="M78" s="24">
        <f>SUM(M79,M82,M84,M86)</f>
        <v>1.45</v>
      </c>
      <c r="N78" s="24" t="s">
        <v>311</v>
      </c>
      <c r="O78" s="24">
        <v>60</v>
      </c>
      <c r="P78" s="24">
        <v>76</v>
      </c>
      <c r="Q78" s="25"/>
      <c r="R78" s="25"/>
      <c r="S78" s="25"/>
    </row>
    <row r="79" s="7" customFormat="1" ht="52" customHeight="1" spans="1:19">
      <c r="A79" s="13">
        <v>131</v>
      </c>
      <c r="B79" s="28" t="s">
        <v>331</v>
      </c>
      <c r="C79" s="28"/>
      <c r="D79" s="28"/>
      <c r="E79" s="28"/>
      <c r="F79" s="28" t="s">
        <v>29</v>
      </c>
      <c r="G79" s="28" t="s">
        <v>30</v>
      </c>
      <c r="H79" s="28">
        <v>29</v>
      </c>
      <c r="I79" s="28" t="s">
        <v>332</v>
      </c>
      <c r="J79" s="28">
        <v>4.25</v>
      </c>
      <c r="K79" s="28">
        <v>1.35</v>
      </c>
      <c r="L79" s="28">
        <v>1.45</v>
      </c>
      <c r="M79" s="28">
        <v>1.45</v>
      </c>
      <c r="N79" s="28" t="s">
        <v>283</v>
      </c>
      <c r="O79" s="28">
        <v>22</v>
      </c>
      <c r="P79" s="28">
        <v>29</v>
      </c>
      <c r="Q79" s="28"/>
      <c r="R79" s="28"/>
      <c r="S79" s="28" t="s">
        <v>335</v>
      </c>
    </row>
    <row r="80" s="7" customFormat="1" ht="73" customHeight="1" spans="1:19">
      <c r="A80" s="13">
        <v>132</v>
      </c>
      <c r="B80" s="29" t="s">
        <v>336</v>
      </c>
      <c r="C80" s="29" t="s">
        <v>25</v>
      </c>
      <c r="D80" s="29"/>
      <c r="E80" s="29"/>
      <c r="F80" s="29" t="s">
        <v>25</v>
      </c>
      <c r="G80" s="29" t="s">
        <v>30</v>
      </c>
      <c r="H80" s="29">
        <v>29</v>
      </c>
      <c r="I80" s="29" t="s">
        <v>332</v>
      </c>
      <c r="J80" s="29">
        <v>4.25</v>
      </c>
      <c r="K80" s="29">
        <v>1.35</v>
      </c>
      <c r="L80" s="29">
        <v>1.45</v>
      </c>
      <c r="M80" s="29">
        <v>1.45</v>
      </c>
      <c r="N80" s="29" t="s">
        <v>283</v>
      </c>
      <c r="O80" s="29">
        <v>22</v>
      </c>
      <c r="P80" s="29">
        <v>29</v>
      </c>
      <c r="Q80" s="29"/>
      <c r="R80" s="29"/>
      <c r="S80" s="29" t="s">
        <v>335</v>
      </c>
    </row>
    <row r="81" s="7" customFormat="1" ht="52" customHeight="1" spans="1:19">
      <c r="A81" s="13">
        <v>135</v>
      </c>
      <c r="B81" s="58"/>
      <c r="C81" s="48" t="s">
        <v>47</v>
      </c>
      <c r="D81" s="48" t="s">
        <v>52</v>
      </c>
      <c r="E81" s="48"/>
      <c r="F81" s="48" t="s">
        <v>25</v>
      </c>
      <c r="G81" s="48" t="s">
        <v>30</v>
      </c>
      <c r="H81" s="48">
        <v>29</v>
      </c>
      <c r="I81" s="48" t="s">
        <v>343</v>
      </c>
      <c r="J81" s="48">
        <v>4.25</v>
      </c>
      <c r="K81" s="48">
        <v>1.35</v>
      </c>
      <c r="L81" s="48">
        <v>1.45</v>
      </c>
      <c r="M81" s="48">
        <v>1.45</v>
      </c>
      <c r="N81" s="48" t="s">
        <v>283</v>
      </c>
      <c r="O81" s="48">
        <v>22</v>
      </c>
      <c r="P81" s="48">
        <v>29</v>
      </c>
      <c r="Q81" s="34" t="s">
        <v>833</v>
      </c>
      <c r="R81" s="34" t="s">
        <v>834</v>
      </c>
      <c r="S81" s="48" t="s">
        <v>335</v>
      </c>
    </row>
    <row r="82" s="8" customFormat="1" ht="39" customHeight="1" spans="1:19">
      <c r="A82" s="13">
        <v>137</v>
      </c>
      <c r="B82" s="28" t="s">
        <v>347</v>
      </c>
      <c r="C82" s="28"/>
      <c r="D82" s="28"/>
      <c r="E82" s="28"/>
      <c r="F82" s="28" t="s">
        <v>29</v>
      </c>
      <c r="G82" s="28" t="s">
        <v>30</v>
      </c>
      <c r="H82" s="28">
        <v>7</v>
      </c>
      <c r="I82" s="28" t="s">
        <v>348</v>
      </c>
      <c r="J82" s="28">
        <v>0</v>
      </c>
      <c r="K82" s="28">
        <v>0</v>
      </c>
      <c r="L82" s="28">
        <v>0</v>
      </c>
      <c r="M82" s="28">
        <v>0</v>
      </c>
      <c r="N82" s="28" t="s">
        <v>283</v>
      </c>
      <c r="O82" s="28">
        <v>7</v>
      </c>
      <c r="P82" s="28">
        <v>7</v>
      </c>
      <c r="Q82" s="41"/>
      <c r="R82" s="41"/>
      <c r="S82" s="41" t="s">
        <v>335</v>
      </c>
    </row>
    <row r="83" s="4" customFormat="1" ht="54" customHeight="1" spans="1:19">
      <c r="A83" s="13">
        <v>140</v>
      </c>
      <c r="B83" s="58"/>
      <c r="C83" s="48" t="s">
        <v>47</v>
      </c>
      <c r="D83" s="48" t="s">
        <v>52</v>
      </c>
      <c r="E83" s="48"/>
      <c r="F83" s="48" t="s">
        <v>29</v>
      </c>
      <c r="G83" s="48" t="s">
        <v>30</v>
      </c>
      <c r="H83" s="48">
        <v>7</v>
      </c>
      <c r="I83" s="48" t="s">
        <v>348</v>
      </c>
      <c r="J83" s="48">
        <v>0</v>
      </c>
      <c r="K83" s="48">
        <v>0</v>
      </c>
      <c r="L83" s="48">
        <v>0</v>
      </c>
      <c r="M83" s="48">
        <v>0</v>
      </c>
      <c r="N83" s="34" t="s">
        <v>283</v>
      </c>
      <c r="O83" s="48">
        <v>7</v>
      </c>
      <c r="P83" s="48">
        <v>7</v>
      </c>
      <c r="Q83" s="48" t="s">
        <v>349</v>
      </c>
      <c r="R83" s="34"/>
      <c r="S83" s="48" t="s">
        <v>335</v>
      </c>
    </row>
    <row r="84" s="8" customFormat="1" ht="39" customHeight="1" spans="1:19">
      <c r="A84" s="13">
        <v>142</v>
      </c>
      <c r="B84" s="28" t="s">
        <v>355</v>
      </c>
      <c r="C84" s="28"/>
      <c r="D84" s="28"/>
      <c r="E84" s="28"/>
      <c r="F84" s="28" t="s">
        <v>29</v>
      </c>
      <c r="G84" s="28" t="s">
        <v>30</v>
      </c>
      <c r="H84" s="28">
        <v>40</v>
      </c>
      <c r="I84" s="28" t="s">
        <v>356</v>
      </c>
      <c r="J84" s="28">
        <v>0</v>
      </c>
      <c r="K84" s="28">
        <v>0</v>
      </c>
      <c r="L84" s="28">
        <v>0</v>
      </c>
      <c r="M84" s="28">
        <v>0</v>
      </c>
      <c r="N84" s="28" t="s">
        <v>283</v>
      </c>
      <c r="O84" s="28">
        <v>31</v>
      </c>
      <c r="P84" s="28">
        <v>40</v>
      </c>
      <c r="Q84" s="41"/>
      <c r="R84" s="41"/>
      <c r="S84" s="41"/>
    </row>
    <row r="85" s="4" customFormat="1" ht="54" customHeight="1" spans="1:19">
      <c r="A85" s="13">
        <v>145</v>
      </c>
      <c r="B85" s="58"/>
      <c r="C85" s="48" t="s">
        <v>47</v>
      </c>
      <c r="D85" s="48" t="s">
        <v>52</v>
      </c>
      <c r="E85" s="48"/>
      <c r="F85" s="48" t="s">
        <v>29</v>
      </c>
      <c r="G85" s="48" t="s">
        <v>30</v>
      </c>
      <c r="H85" s="48">
        <v>40</v>
      </c>
      <c r="I85" s="48" t="s">
        <v>356</v>
      </c>
      <c r="J85" s="48">
        <v>0</v>
      </c>
      <c r="K85" s="48">
        <v>0</v>
      </c>
      <c r="L85" s="48">
        <v>0</v>
      </c>
      <c r="M85" s="48">
        <v>0</v>
      </c>
      <c r="N85" s="34" t="s">
        <v>283</v>
      </c>
      <c r="O85" s="48">
        <v>31</v>
      </c>
      <c r="P85" s="48">
        <v>40</v>
      </c>
      <c r="Q85" s="48" t="s">
        <v>349</v>
      </c>
      <c r="R85" s="34"/>
      <c r="S85" s="48" t="s">
        <v>335</v>
      </c>
    </row>
    <row r="86" s="6" customFormat="1" ht="35.45" customHeight="1" spans="1:19">
      <c r="A86" s="13">
        <v>147</v>
      </c>
      <c r="B86" s="28" t="s">
        <v>361</v>
      </c>
      <c r="C86" s="28"/>
      <c r="D86" s="28"/>
      <c r="E86" s="28"/>
      <c r="F86" s="28" t="s">
        <v>29</v>
      </c>
      <c r="G86" s="28" t="s">
        <v>30</v>
      </c>
      <c r="H86" s="28">
        <v>0</v>
      </c>
      <c r="I86" s="41"/>
      <c r="J86" s="28">
        <v>0</v>
      </c>
      <c r="K86" s="28">
        <v>0</v>
      </c>
      <c r="L86" s="28">
        <v>0</v>
      </c>
      <c r="M86" s="28">
        <v>0</v>
      </c>
      <c r="N86" s="28" t="s">
        <v>283</v>
      </c>
      <c r="O86" s="28">
        <v>0</v>
      </c>
      <c r="P86" s="28">
        <v>0</v>
      </c>
      <c r="Q86" s="41"/>
      <c r="R86" s="41"/>
      <c r="S86" s="41"/>
    </row>
    <row r="87" s="6" customFormat="1" ht="61.9" customHeight="1" spans="1:19">
      <c r="A87" s="13">
        <v>148</v>
      </c>
      <c r="B87" s="29" t="s">
        <v>362</v>
      </c>
      <c r="C87" s="29" t="s">
        <v>25</v>
      </c>
      <c r="D87" s="29"/>
      <c r="E87" s="29"/>
      <c r="F87" s="29" t="s">
        <v>25</v>
      </c>
      <c r="G87" s="29" t="s">
        <v>30</v>
      </c>
      <c r="H87" s="29">
        <v>0</v>
      </c>
      <c r="I87" s="29"/>
      <c r="J87" s="29">
        <v>0</v>
      </c>
      <c r="K87" s="29">
        <v>0</v>
      </c>
      <c r="L87" s="29">
        <v>0</v>
      </c>
      <c r="M87" s="29">
        <v>0</v>
      </c>
      <c r="N87" s="29" t="s">
        <v>283</v>
      </c>
      <c r="O87" s="29">
        <v>0</v>
      </c>
      <c r="P87" s="29">
        <v>0</v>
      </c>
      <c r="Q87" s="29"/>
      <c r="R87" s="29"/>
      <c r="S87" s="29" t="s">
        <v>365</v>
      </c>
    </row>
    <row r="88" s="4" customFormat="1" ht="61.9" customHeight="1" spans="1:19">
      <c r="A88" s="13">
        <v>150</v>
      </c>
      <c r="B88" s="29" t="s">
        <v>368</v>
      </c>
      <c r="C88" s="29" t="s">
        <v>25</v>
      </c>
      <c r="D88" s="29"/>
      <c r="E88" s="29"/>
      <c r="F88" s="29" t="s">
        <v>25</v>
      </c>
      <c r="G88" s="29" t="s">
        <v>30</v>
      </c>
      <c r="H88" s="29">
        <v>0</v>
      </c>
      <c r="I88" s="29"/>
      <c r="J88" s="29">
        <v>0</v>
      </c>
      <c r="K88" s="29">
        <v>0</v>
      </c>
      <c r="L88" s="29">
        <v>0</v>
      </c>
      <c r="M88" s="29">
        <v>0</v>
      </c>
      <c r="N88" s="29" t="s">
        <v>283</v>
      </c>
      <c r="O88" s="29">
        <v>0</v>
      </c>
      <c r="P88" s="29">
        <v>0</v>
      </c>
      <c r="Q88" s="29"/>
      <c r="R88" s="29"/>
      <c r="S88" s="29" t="s">
        <v>371</v>
      </c>
    </row>
    <row r="89" s="4" customFormat="1" ht="74" customHeight="1" spans="1:19">
      <c r="A89" s="13">
        <v>152</v>
      </c>
      <c r="B89" s="23" t="s">
        <v>374</v>
      </c>
      <c r="C89" s="23"/>
      <c r="D89" s="23"/>
      <c r="E89" s="23"/>
      <c r="F89" s="23" t="s">
        <v>29</v>
      </c>
      <c r="G89" s="23" t="s">
        <v>293</v>
      </c>
      <c r="H89" s="24">
        <v>0</v>
      </c>
      <c r="I89" s="24"/>
      <c r="J89" s="24">
        <v>0</v>
      </c>
      <c r="K89" s="24">
        <v>0</v>
      </c>
      <c r="L89" s="24">
        <v>0</v>
      </c>
      <c r="M89" s="24">
        <v>0</v>
      </c>
      <c r="N89" s="24" t="s">
        <v>375</v>
      </c>
      <c r="O89" s="24">
        <v>0</v>
      </c>
      <c r="P89" s="24">
        <v>0</v>
      </c>
      <c r="Q89" s="25"/>
      <c r="R89" s="25"/>
      <c r="S89" s="25"/>
    </row>
    <row r="90" s="6" customFormat="1" ht="74" customHeight="1" spans="1:19">
      <c r="A90" s="13">
        <v>153</v>
      </c>
      <c r="B90" s="28" t="s">
        <v>376</v>
      </c>
      <c r="C90" s="28"/>
      <c r="D90" s="28"/>
      <c r="E90" s="28"/>
      <c r="F90" s="28" t="s">
        <v>29</v>
      </c>
      <c r="G90" s="28" t="s">
        <v>293</v>
      </c>
      <c r="H90" s="28">
        <v>0</v>
      </c>
      <c r="I90" s="41"/>
      <c r="J90" s="28">
        <v>0</v>
      </c>
      <c r="K90" s="28">
        <v>0</v>
      </c>
      <c r="L90" s="28">
        <v>0</v>
      </c>
      <c r="M90" s="28">
        <v>0</v>
      </c>
      <c r="N90" s="28" t="s">
        <v>375</v>
      </c>
      <c r="O90" s="28">
        <v>0</v>
      </c>
      <c r="P90" s="28">
        <v>0</v>
      </c>
      <c r="Q90" s="41"/>
      <c r="R90" s="41"/>
      <c r="S90" s="41"/>
    </row>
    <row r="91" s="6" customFormat="1" ht="74" customHeight="1" spans="1:19">
      <c r="A91" s="13">
        <v>154</v>
      </c>
      <c r="B91" s="28" t="s">
        <v>377</v>
      </c>
      <c r="C91" s="28"/>
      <c r="D91" s="28"/>
      <c r="E91" s="28"/>
      <c r="F91" s="28" t="s">
        <v>29</v>
      </c>
      <c r="G91" s="28" t="s">
        <v>293</v>
      </c>
      <c r="H91" s="28">
        <v>0</v>
      </c>
      <c r="I91" s="41"/>
      <c r="J91" s="28">
        <v>0</v>
      </c>
      <c r="K91" s="28">
        <v>0</v>
      </c>
      <c r="L91" s="28">
        <v>0</v>
      </c>
      <c r="M91" s="28">
        <v>0</v>
      </c>
      <c r="N91" s="28" t="s">
        <v>375</v>
      </c>
      <c r="O91" s="28">
        <v>0</v>
      </c>
      <c r="P91" s="28">
        <v>0</v>
      </c>
      <c r="Q91" s="41"/>
      <c r="R91" s="41"/>
      <c r="S91" s="41"/>
    </row>
    <row r="92" s="6" customFormat="1" ht="74" customHeight="1" spans="1:19">
      <c r="A92" s="13">
        <v>155</v>
      </c>
      <c r="B92" s="28" t="s">
        <v>378</v>
      </c>
      <c r="C92" s="28"/>
      <c r="D92" s="28"/>
      <c r="E92" s="28"/>
      <c r="F92" s="28" t="s">
        <v>29</v>
      </c>
      <c r="G92" s="28" t="s">
        <v>293</v>
      </c>
      <c r="H92" s="28">
        <v>0</v>
      </c>
      <c r="I92" s="41"/>
      <c r="J92" s="28">
        <v>0</v>
      </c>
      <c r="K92" s="28">
        <v>0</v>
      </c>
      <c r="L92" s="28">
        <v>0</v>
      </c>
      <c r="M92" s="28">
        <v>0</v>
      </c>
      <c r="N92" s="28" t="s">
        <v>375</v>
      </c>
      <c r="O92" s="28">
        <v>0</v>
      </c>
      <c r="P92" s="28">
        <v>0</v>
      </c>
      <c r="Q92" s="41"/>
      <c r="R92" s="41"/>
      <c r="S92" s="41"/>
    </row>
    <row r="93" s="6" customFormat="1" ht="73" customHeight="1" spans="1:19">
      <c r="A93" s="13">
        <v>156</v>
      </c>
      <c r="B93" s="22" t="s">
        <v>379</v>
      </c>
      <c r="C93" s="22"/>
      <c r="D93" s="22"/>
      <c r="E93" s="22"/>
      <c r="F93" s="22" t="s">
        <v>380</v>
      </c>
      <c r="G93" s="22" t="s">
        <v>34</v>
      </c>
      <c r="H93" s="22">
        <v>68</v>
      </c>
      <c r="I93" s="39"/>
      <c r="J93" s="22">
        <f>SUM(J94,J102,J110,J111,J112,J113,J114)</f>
        <v>186</v>
      </c>
      <c r="K93" s="22">
        <f>SUM(K94,K102,K110,K111,K112,K113,K114)</f>
        <v>137.5</v>
      </c>
      <c r="L93" s="22">
        <f>SUM(L94,L102,L110,L111,L112,L113,L114)</f>
        <v>48.5</v>
      </c>
      <c r="M93" s="22">
        <f>SUM(M94,M102,M110,M111,M112,M113,M114)</f>
        <v>0</v>
      </c>
      <c r="N93" s="22" t="s">
        <v>283</v>
      </c>
      <c r="O93" s="22">
        <v>68</v>
      </c>
      <c r="P93" s="22">
        <v>226</v>
      </c>
      <c r="Q93" s="39"/>
      <c r="R93" s="39"/>
      <c r="S93" s="22" t="s">
        <v>381</v>
      </c>
    </row>
    <row r="94" s="3" customFormat="1" ht="58" customHeight="1" spans="1:19">
      <c r="A94" s="13">
        <v>157</v>
      </c>
      <c r="B94" s="23" t="s">
        <v>382</v>
      </c>
      <c r="C94" s="23" t="s">
        <v>25</v>
      </c>
      <c r="D94" s="23"/>
      <c r="E94" s="23"/>
      <c r="F94" s="24" t="s">
        <v>29</v>
      </c>
      <c r="G94" s="25" t="s">
        <v>34</v>
      </c>
      <c r="H94" s="24">
        <v>20</v>
      </c>
      <c r="I94" s="24" t="s">
        <v>383</v>
      </c>
      <c r="J94" s="24">
        <f>SUM(J95,J97,J99,J100)</f>
        <v>90</v>
      </c>
      <c r="K94" s="24">
        <f>SUM(K95,K97,K99,K100)</f>
        <v>67.5</v>
      </c>
      <c r="L94" s="24">
        <f>SUM(L95,L97,L99,L100)</f>
        <v>22.5</v>
      </c>
      <c r="M94" s="24">
        <f>SUM(M95,M97,M99,M100)</f>
        <v>0</v>
      </c>
      <c r="N94" s="24" t="s">
        <v>283</v>
      </c>
      <c r="O94" s="24">
        <v>20</v>
      </c>
      <c r="P94" s="24">
        <v>67</v>
      </c>
      <c r="Q94" s="25"/>
      <c r="R94" s="25"/>
      <c r="S94" s="25" t="s">
        <v>381</v>
      </c>
    </row>
    <row r="95" s="9" customFormat="1" ht="38.45" customHeight="1" spans="1:19">
      <c r="A95" s="13">
        <v>158</v>
      </c>
      <c r="B95" s="29" t="s">
        <v>386</v>
      </c>
      <c r="C95" s="29" t="s">
        <v>25</v>
      </c>
      <c r="D95" s="29"/>
      <c r="E95" s="29"/>
      <c r="F95" s="29" t="s">
        <v>29</v>
      </c>
      <c r="G95" s="29" t="s">
        <v>34</v>
      </c>
      <c r="H95" s="29">
        <v>13</v>
      </c>
      <c r="I95" s="29" t="s">
        <v>387</v>
      </c>
      <c r="J95" s="29">
        <v>58.5</v>
      </c>
      <c r="K95" s="29">
        <v>58.5</v>
      </c>
      <c r="L95" s="29">
        <v>0</v>
      </c>
      <c r="M95" s="29">
        <v>0</v>
      </c>
      <c r="N95" s="29" t="s">
        <v>283</v>
      </c>
      <c r="O95" s="29">
        <v>13</v>
      </c>
      <c r="P95" s="29">
        <v>39</v>
      </c>
      <c r="Q95" s="29"/>
      <c r="R95" s="29"/>
      <c r="S95" s="29" t="s">
        <v>381</v>
      </c>
    </row>
    <row r="96" s="9" customFormat="1" ht="38.45" customHeight="1" spans="1:19">
      <c r="A96" s="13">
        <v>161</v>
      </c>
      <c r="B96" s="56"/>
      <c r="C96" s="48" t="s">
        <v>47</v>
      </c>
      <c r="D96" s="48" t="s">
        <v>52</v>
      </c>
      <c r="E96" s="48"/>
      <c r="F96" s="48" t="s">
        <v>29</v>
      </c>
      <c r="G96" s="48" t="s">
        <v>34</v>
      </c>
      <c r="H96" s="48">
        <v>13</v>
      </c>
      <c r="I96" s="48" t="s">
        <v>394</v>
      </c>
      <c r="J96" s="48">
        <v>58.5</v>
      </c>
      <c r="K96" s="48">
        <v>58.5</v>
      </c>
      <c r="L96" s="48">
        <v>0</v>
      </c>
      <c r="M96" s="48">
        <v>0</v>
      </c>
      <c r="N96" s="48" t="s">
        <v>283</v>
      </c>
      <c r="O96" s="48">
        <v>13</v>
      </c>
      <c r="P96" s="48">
        <v>39</v>
      </c>
      <c r="Q96" s="34" t="s">
        <v>835</v>
      </c>
      <c r="R96" s="34" t="s">
        <v>836</v>
      </c>
      <c r="S96" s="48" t="s">
        <v>381</v>
      </c>
    </row>
    <row r="97" s="9" customFormat="1" ht="38.45" customHeight="1" spans="1:19">
      <c r="A97" s="13">
        <v>163</v>
      </c>
      <c r="B97" s="29" t="s">
        <v>398</v>
      </c>
      <c r="C97" s="29" t="s">
        <v>25</v>
      </c>
      <c r="D97" s="29"/>
      <c r="E97" s="29"/>
      <c r="F97" s="29" t="s">
        <v>29</v>
      </c>
      <c r="G97" s="29" t="s">
        <v>34</v>
      </c>
      <c r="H97" s="29">
        <v>4</v>
      </c>
      <c r="I97" s="29" t="s">
        <v>399</v>
      </c>
      <c r="J97" s="29">
        <v>18</v>
      </c>
      <c r="K97" s="29">
        <v>9</v>
      </c>
      <c r="L97" s="29">
        <v>9</v>
      </c>
      <c r="M97" s="29">
        <v>0</v>
      </c>
      <c r="N97" s="29" t="s">
        <v>283</v>
      </c>
      <c r="O97" s="29">
        <v>4</v>
      </c>
      <c r="P97" s="29">
        <v>12</v>
      </c>
      <c r="Q97" s="29"/>
      <c r="R97" s="29"/>
      <c r="S97" s="29" t="s">
        <v>381</v>
      </c>
    </row>
    <row r="98" s="9" customFormat="1" ht="38.45" customHeight="1" spans="1:19">
      <c r="A98" s="13">
        <v>166</v>
      </c>
      <c r="B98" s="56"/>
      <c r="C98" s="48" t="s">
        <v>47</v>
      </c>
      <c r="D98" s="48" t="s">
        <v>52</v>
      </c>
      <c r="E98" s="48"/>
      <c r="F98" s="48" t="s">
        <v>29</v>
      </c>
      <c r="G98" s="48" t="s">
        <v>34</v>
      </c>
      <c r="H98" s="48">
        <v>4</v>
      </c>
      <c r="I98" s="48" t="s">
        <v>404</v>
      </c>
      <c r="J98" s="48">
        <v>18</v>
      </c>
      <c r="K98" s="48">
        <v>9</v>
      </c>
      <c r="L98" s="48">
        <v>9</v>
      </c>
      <c r="M98" s="48">
        <v>0</v>
      </c>
      <c r="N98" s="48" t="s">
        <v>283</v>
      </c>
      <c r="O98" s="48">
        <v>4</v>
      </c>
      <c r="P98" s="48">
        <v>12</v>
      </c>
      <c r="Q98" s="34" t="s">
        <v>837</v>
      </c>
      <c r="R98" s="34" t="s">
        <v>838</v>
      </c>
      <c r="S98" s="48" t="s">
        <v>381</v>
      </c>
    </row>
    <row r="99" s="9" customFormat="1" ht="38.45" customHeight="1" spans="1:19">
      <c r="A99" s="13">
        <v>168</v>
      </c>
      <c r="B99" s="29" t="s">
        <v>408</v>
      </c>
      <c r="C99" s="29" t="s">
        <v>25</v>
      </c>
      <c r="D99" s="29"/>
      <c r="E99" s="29"/>
      <c r="F99" s="29" t="s">
        <v>29</v>
      </c>
      <c r="G99" s="29" t="s">
        <v>34</v>
      </c>
      <c r="H99" s="29">
        <v>0</v>
      </c>
      <c r="I99" s="29" t="s">
        <v>409</v>
      </c>
      <c r="J99" s="29">
        <v>0</v>
      </c>
      <c r="K99" s="29">
        <v>0</v>
      </c>
      <c r="L99" s="29">
        <v>0</v>
      </c>
      <c r="M99" s="29">
        <v>0</v>
      </c>
      <c r="N99" s="29" t="s">
        <v>283</v>
      </c>
      <c r="O99" s="29">
        <v>0</v>
      </c>
      <c r="P99" s="29">
        <v>0</v>
      </c>
      <c r="Q99" s="29"/>
      <c r="R99" s="29"/>
      <c r="S99" s="29" t="s">
        <v>381</v>
      </c>
    </row>
    <row r="100" s="9" customFormat="1" ht="38.45" customHeight="1" spans="1:19">
      <c r="A100" s="13">
        <v>169</v>
      </c>
      <c r="B100" s="29" t="s">
        <v>410</v>
      </c>
      <c r="C100" s="29" t="s">
        <v>25</v>
      </c>
      <c r="D100" s="29"/>
      <c r="E100" s="29"/>
      <c r="F100" s="29" t="s">
        <v>29</v>
      </c>
      <c r="G100" s="29" t="s">
        <v>34</v>
      </c>
      <c r="H100" s="29">
        <v>3</v>
      </c>
      <c r="I100" s="29" t="s">
        <v>411</v>
      </c>
      <c r="J100" s="29">
        <v>13.5</v>
      </c>
      <c r="K100" s="29">
        <v>0</v>
      </c>
      <c r="L100" s="29">
        <v>13.5</v>
      </c>
      <c r="M100" s="29">
        <v>0</v>
      </c>
      <c r="N100" s="29" t="s">
        <v>283</v>
      </c>
      <c r="O100" s="29">
        <v>3</v>
      </c>
      <c r="P100" s="29">
        <v>16</v>
      </c>
      <c r="Q100" s="29"/>
      <c r="R100" s="29"/>
      <c r="S100" s="29" t="s">
        <v>381</v>
      </c>
    </row>
    <row r="101" s="9" customFormat="1" ht="38.45" customHeight="1" spans="1:19">
      <c r="A101" s="13">
        <v>170</v>
      </c>
      <c r="B101" s="56"/>
      <c r="C101" s="48" t="s">
        <v>47</v>
      </c>
      <c r="D101" s="48" t="s">
        <v>52</v>
      </c>
      <c r="E101" s="48"/>
      <c r="F101" s="48" t="s">
        <v>29</v>
      </c>
      <c r="G101" s="48" t="s">
        <v>34</v>
      </c>
      <c r="H101" s="48">
        <v>3</v>
      </c>
      <c r="I101" s="48" t="s">
        <v>839</v>
      </c>
      <c r="J101" s="48">
        <v>13.5</v>
      </c>
      <c r="K101" s="48">
        <v>0</v>
      </c>
      <c r="L101" s="48">
        <v>13.5</v>
      </c>
      <c r="M101" s="48">
        <v>0</v>
      </c>
      <c r="N101" s="48" t="s">
        <v>283</v>
      </c>
      <c r="O101" s="48">
        <v>3</v>
      </c>
      <c r="P101" s="48">
        <v>16</v>
      </c>
      <c r="Q101" s="34" t="s">
        <v>412</v>
      </c>
      <c r="R101" s="34" t="s">
        <v>840</v>
      </c>
      <c r="S101" s="48" t="s">
        <v>381</v>
      </c>
    </row>
    <row r="102" s="9" customFormat="1" ht="38.45" customHeight="1" spans="1:19">
      <c r="A102" s="13">
        <v>171</v>
      </c>
      <c r="B102" s="23" t="s">
        <v>419</v>
      </c>
      <c r="C102" s="23" t="s">
        <v>25</v>
      </c>
      <c r="D102" s="23"/>
      <c r="E102" s="23"/>
      <c r="F102" s="24" t="s">
        <v>420</v>
      </c>
      <c r="G102" s="25" t="s">
        <v>34</v>
      </c>
      <c r="H102" s="24">
        <v>48</v>
      </c>
      <c r="I102" s="24" t="s">
        <v>421</v>
      </c>
      <c r="J102" s="24">
        <f>SUM(J103,J105,J107,J108)</f>
        <v>96</v>
      </c>
      <c r="K102" s="24">
        <f>SUM(K103,K105,K107,K108)</f>
        <v>70</v>
      </c>
      <c r="L102" s="24">
        <f>SUM(L103,L105,L107,L108)</f>
        <v>26</v>
      </c>
      <c r="M102" s="24">
        <f>SUM(M103,M105,M107,M108)</f>
        <v>0</v>
      </c>
      <c r="N102" s="25" t="s">
        <v>283</v>
      </c>
      <c r="O102" s="24">
        <v>48</v>
      </c>
      <c r="P102" s="24">
        <v>159</v>
      </c>
      <c r="Q102" s="25"/>
      <c r="R102" s="25"/>
      <c r="S102" s="25" t="s">
        <v>381</v>
      </c>
    </row>
    <row r="103" s="9" customFormat="1" ht="38.45" customHeight="1" spans="1:19">
      <c r="A103" s="13">
        <v>172</v>
      </c>
      <c r="B103" s="29" t="s">
        <v>386</v>
      </c>
      <c r="C103" s="29" t="s">
        <v>25</v>
      </c>
      <c r="D103" s="29"/>
      <c r="E103" s="29"/>
      <c r="F103" s="29" t="s">
        <v>420</v>
      </c>
      <c r="G103" s="29" t="s">
        <v>34</v>
      </c>
      <c r="H103" s="29">
        <v>24</v>
      </c>
      <c r="I103" s="29" t="s">
        <v>423</v>
      </c>
      <c r="J103" s="29">
        <v>48</v>
      </c>
      <c r="K103" s="29">
        <v>46</v>
      </c>
      <c r="L103" s="29">
        <v>2</v>
      </c>
      <c r="M103" s="29">
        <v>0</v>
      </c>
      <c r="N103" s="29" t="s">
        <v>283</v>
      </c>
      <c r="O103" s="29">
        <v>24</v>
      </c>
      <c r="P103" s="29">
        <v>71</v>
      </c>
      <c r="Q103" s="29"/>
      <c r="R103" s="29"/>
      <c r="S103" s="29" t="s">
        <v>381</v>
      </c>
    </row>
    <row r="104" s="9" customFormat="1" ht="56" customHeight="1" spans="1:19">
      <c r="A104" s="13">
        <v>175</v>
      </c>
      <c r="B104" s="56"/>
      <c r="C104" s="48" t="s">
        <v>47</v>
      </c>
      <c r="D104" s="48" t="s">
        <v>52</v>
      </c>
      <c r="E104" s="48"/>
      <c r="F104" s="48" t="s">
        <v>420</v>
      </c>
      <c r="G104" s="48" t="s">
        <v>34</v>
      </c>
      <c r="H104" s="48">
        <v>24</v>
      </c>
      <c r="I104" s="48" t="s">
        <v>429</v>
      </c>
      <c r="J104" s="48">
        <v>48</v>
      </c>
      <c r="K104" s="48">
        <v>46</v>
      </c>
      <c r="L104" s="48">
        <v>2</v>
      </c>
      <c r="M104" s="48">
        <v>0</v>
      </c>
      <c r="N104" s="48" t="s">
        <v>283</v>
      </c>
      <c r="O104" s="48">
        <v>24</v>
      </c>
      <c r="P104" s="48">
        <v>71</v>
      </c>
      <c r="Q104" s="34" t="s">
        <v>430</v>
      </c>
      <c r="R104" s="34" t="s">
        <v>841</v>
      </c>
      <c r="S104" s="48" t="s">
        <v>381</v>
      </c>
    </row>
    <row r="105" s="9" customFormat="1" ht="38.45" customHeight="1" spans="1:19">
      <c r="A105" s="13">
        <v>177</v>
      </c>
      <c r="B105" s="29" t="s">
        <v>398</v>
      </c>
      <c r="C105" s="29" t="s">
        <v>25</v>
      </c>
      <c r="D105" s="29"/>
      <c r="E105" s="29"/>
      <c r="F105" s="29" t="s">
        <v>420</v>
      </c>
      <c r="G105" s="29" t="s">
        <v>34</v>
      </c>
      <c r="H105" s="29">
        <v>16</v>
      </c>
      <c r="I105" s="29" t="s">
        <v>435</v>
      </c>
      <c r="J105" s="29">
        <v>32</v>
      </c>
      <c r="K105" s="29">
        <v>24</v>
      </c>
      <c r="L105" s="29">
        <v>8</v>
      </c>
      <c r="M105" s="29">
        <v>0</v>
      </c>
      <c r="N105" s="29" t="s">
        <v>283</v>
      </c>
      <c r="O105" s="29">
        <v>16</v>
      </c>
      <c r="P105" s="29">
        <v>50</v>
      </c>
      <c r="Q105" s="29"/>
      <c r="R105" s="29"/>
      <c r="S105" s="29" t="s">
        <v>381</v>
      </c>
    </row>
    <row r="106" s="9" customFormat="1" ht="38.45" customHeight="1" spans="1:19">
      <c r="A106" s="13">
        <v>180</v>
      </c>
      <c r="B106" s="56"/>
      <c r="C106" s="48" t="s">
        <v>47</v>
      </c>
      <c r="D106" s="48" t="s">
        <v>52</v>
      </c>
      <c r="E106" s="48"/>
      <c r="F106" s="48" t="s">
        <v>420</v>
      </c>
      <c r="G106" s="48" t="s">
        <v>34</v>
      </c>
      <c r="H106" s="48">
        <v>16</v>
      </c>
      <c r="I106" s="48" t="s">
        <v>441</v>
      </c>
      <c r="J106" s="48">
        <v>32</v>
      </c>
      <c r="K106" s="48">
        <v>24</v>
      </c>
      <c r="L106" s="48">
        <v>8</v>
      </c>
      <c r="M106" s="48">
        <v>0</v>
      </c>
      <c r="N106" s="48" t="s">
        <v>283</v>
      </c>
      <c r="O106" s="48">
        <v>16</v>
      </c>
      <c r="P106" s="48">
        <v>50</v>
      </c>
      <c r="Q106" s="34" t="s">
        <v>442</v>
      </c>
      <c r="R106" s="34" t="s">
        <v>842</v>
      </c>
      <c r="S106" s="48" t="s">
        <v>381</v>
      </c>
    </row>
    <row r="107" s="9" customFormat="1" ht="38.45" customHeight="1" spans="1:19">
      <c r="A107" s="13">
        <v>182</v>
      </c>
      <c r="B107" s="29" t="s">
        <v>408</v>
      </c>
      <c r="C107" s="29" t="s">
        <v>25</v>
      </c>
      <c r="D107" s="29"/>
      <c r="E107" s="29"/>
      <c r="F107" s="29" t="s">
        <v>420</v>
      </c>
      <c r="G107" s="29" t="s">
        <v>34</v>
      </c>
      <c r="H107" s="29">
        <v>0</v>
      </c>
      <c r="I107" s="29" t="s">
        <v>446</v>
      </c>
      <c r="J107" s="29">
        <v>0</v>
      </c>
      <c r="K107" s="29">
        <v>0</v>
      </c>
      <c r="L107" s="29">
        <v>0</v>
      </c>
      <c r="M107" s="29">
        <v>0</v>
      </c>
      <c r="N107" s="29" t="s">
        <v>283</v>
      </c>
      <c r="O107" s="29">
        <v>0</v>
      </c>
      <c r="P107" s="29">
        <v>0</v>
      </c>
      <c r="Q107" s="29"/>
      <c r="R107" s="29"/>
      <c r="S107" s="29" t="s">
        <v>381</v>
      </c>
    </row>
    <row r="108" s="9" customFormat="1" ht="38.45" customHeight="1" spans="1:19">
      <c r="A108" s="13">
        <v>185</v>
      </c>
      <c r="B108" s="29" t="s">
        <v>410</v>
      </c>
      <c r="C108" s="29" t="s">
        <v>25</v>
      </c>
      <c r="D108" s="29"/>
      <c r="E108" s="29"/>
      <c r="F108" s="29" t="s">
        <v>420</v>
      </c>
      <c r="G108" s="29" t="s">
        <v>34</v>
      </c>
      <c r="H108" s="29">
        <v>8</v>
      </c>
      <c r="I108" s="29" t="s">
        <v>452</v>
      </c>
      <c r="J108" s="29">
        <v>16</v>
      </c>
      <c r="K108" s="29">
        <v>0</v>
      </c>
      <c r="L108" s="29">
        <v>16</v>
      </c>
      <c r="M108" s="29">
        <v>0</v>
      </c>
      <c r="N108" s="29" t="s">
        <v>283</v>
      </c>
      <c r="O108" s="29">
        <v>8</v>
      </c>
      <c r="P108" s="29">
        <v>38</v>
      </c>
      <c r="Q108" s="29"/>
      <c r="R108" s="29"/>
      <c r="S108" s="29" t="s">
        <v>381</v>
      </c>
    </row>
    <row r="109" s="9" customFormat="1" ht="38.45" customHeight="1" spans="1:19">
      <c r="A109" s="13">
        <v>186</v>
      </c>
      <c r="B109" s="56"/>
      <c r="C109" s="48" t="s">
        <v>47</v>
      </c>
      <c r="D109" s="48" t="s">
        <v>52</v>
      </c>
      <c r="E109" s="48"/>
      <c r="F109" s="48" t="s">
        <v>420</v>
      </c>
      <c r="G109" s="48" t="s">
        <v>34</v>
      </c>
      <c r="H109" s="48">
        <v>8</v>
      </c>
      <c r="I109" s="48" t="s">
        <v>455</v>
      </c>
      <c r="J109" s="48">
        <v>16</v>
      </c>
      <c r="K109" s="48">
        <v>0</v>
      </c>
      <c r="L109" s="48">
        <v>16</v>
      </c>
      <c r="M109" s="48">
        <v>0</v>
      </c>
      <c r="N109" s="48" t="s">
        <v>283</v>
      </c>
      <c r="O109" s="48">
        <v>8</v>
      </c>
      <c r="P109" s="48">
        <v>38</v>
      </c>
      <c r="Q109" s="34" t="s">
        <v>453</v>
      </c>
      <c r="R109" s="34" t="s">
        <v>843</v>
      </c>
      <c r="S109" s="48" t="s">
        <v>381</v>
      </c>
    </row>
    <row r="110" s="9" customFormat="1" ht="38.45" customHeight="1" spans="1:19">
      <c r="A110" s="13">
        <v>188</v>
      </c>
      <c r="B110" s="23" t="s">
        <v>459</v>
      </c>
      <c r="C110" s="23"/>
      <c r="D110" s="23"/>
      <c r="E110" s="23"/>
      <c r="F110" s="23" t="s">
        <v>29</v>
      </c>
      <c r="G110" s="23" t="s">
        <v>34</v>
      </c>
      <c r="H110" s="24">
        <v>0</v>
      </c>
      <c r="I110" s="24" t="s">
        <v>460</v>
      </c>
      <c r="J110" s="24">
        <v>0</v>
      </c>
      <c r="K110" s="24">
        <v>0</v>
      </c>
      <c r="L110" s="24">
        <v>0</v>
      </c>
      <c r="M110" s="24">
        <v>0</v>
      </c>
      <c r="N110" s="24" t="s">
        <v>283</v>
      </c>
      <c r="O110" s="24">
        <v>0</v>
      </c>
      <c r="P110" s="24">
        <v>0</v>
      </c>
      <c r="Q110" s="24"/>
      <c r="R110" s="24"/>
      <c r="S110" s="25" t="s">
        <v>381</v>
      </c>
    </row>
    <row r="111" s="9" customFormat="1" ht="38.45" customHeight="1" spans="1:19">
      <c r="A111" s="13">
        <v>190</v>
      </c>
      <c r="B111" s="23" t="s">
        <v>463</v>
      </c>
      <c r="C111" s="23"/>
      <c r="D111" s="23"/>
      <c r="E111" s="23"/>
      <c r="F111" s="23" t="s">
        <v>420</v>
      </c>
      <c r="G111" s="23" t="s">
        <v>34</v>
      </c>
      <c r="H111" s="24">
        <v>0</v>
      </c>
      <c r="I111" s="24"/>
      <c r="J111" s="24">
        <v>0</v>
      </c>
      <c r="K111" s="24">
        <v>0</v>
      </c>
      <c r="L111" s="24">
        <v>0</v>
      </c>
      <c r="M111" s="24">
        <v>0</v>
      </c>
      <c r="N111" s="24" t="s">
        <v>283</v>
      </c>
      <c r="O111" s="24">
        <v>0</v>
      </c>
      <c r="P111" s="24">
        <v>0</v>
      </c>
      <c r="Q111" s="25"/>
      <c r="R111" s="25"/>
      <c r="S111" s="25" t="s">
        <v>381</v>
      </c>
    </row>
    <row r="112" s="9" customFormat="1" ht="38.45" customHeight="1" spans="1:19">
      <c r="A112" s="13">
        <v>191</v>
      </c>
      <c r="B112" s="23" t="s">
        <v>464</v>
      </c>
      <c r="C112" s="23"/>
      <c r="D112" s="23"/>
      <c r="E112" s="23"/>
      <c r="F112" s="23" t="s">
        <v>29</v>
      </c>
      <c r="G112" s="23" t="s">
        <v>34</v>
      </c>
      <c r="H112" s="24">
        <v>0</v>
      </c>
      <c r="I112" s="24"/>
      <c r="J112" s="24">
        <v>0</v>
      </c>
      <c r="K112" s="24">
        <v>0</v>
      </c>
      <c r="L112" s="24">
        <v>0</v>
      </c>
      <c r="M112" s="24">
        <v>0</v>
      </c>
      <c r="N112" s="24" t="s">
        <v>283</v>
      </c>
      <c r="O112" s="24">
        <v>0</v>
      </c>
      <c r="P112" s="24">
        <v>0</v>
      </c>
      <c r="Q112" s="25"/>
      <c r="R112" s="25"/>
      <c r="S112" s="25" t="s">
        <v>381</v>
      </c>
    </row>
    <row r="113" s="9" customFormat="1" ht="38.45" customHeight="1" spans="1:19">
      <c r="A113" s="13">
        <v>192</v>
      </c>
      <c r="B113" s="23" t="s">
        <v>465</v>
      </c>
      <c r="C113" s="23"/>
      <c r="D113" s="23"/>
      <c r="E113" s="23"/>
      <c r="F113" s="24" t="s">
        <v>29</v>
      </c>
      <c r="G113" s="25" t="s">
        <v>34</v>
      </c>
      <c r="H113" s="24">
        <v>0</v>
      </c>
      <c r="I113" s="24"/>
      <c r="J113" s="24">
        <v>0</v>
      </c>
      <c r="K113" s="24">
        <v>0</v>
      </c>
      <c r="L113" s="24">
        <v>0</v>
      </c>
      <c r="M113" s="24">
        <v>0</v>
      </c>
      <c r="N113" s="24" t="s">
        <v>283</v>
      </c>
      <c r="O113" s="24">
        <v>0</v>
      </c>
      <c r="P113" s="24">
        <v>0</v>
      </c>
      <c r="Q113" s="25"/>
      <c r="R113" s="25"/>
      <c r="S113" s="25" t="s">
        <v>381</v>
      </c>
    </row>
    <row r="114" s="9" customFormat="1" ht="38.45" customHeight="1" spans="1:19">
      <c r="A114" s="13">
        <v>193</v>
      </c>
      <c r="B114" s="23" t="s">
        <v>466</v>
      </c>
      <c r="C114" s="23"/>
      <c r="D114" s="23"/>
      <c r="E114" s="23"/>
      <c r="F114" s="23" t="s">
        <v>29</v>
      </c>
      <c r="G114" s="23" t="s">
        <v>34</v>
      </c>
      <c r="H114" s="24">
        <v>0</v>
      </c>
      <c r="I114" s="24"/>
      <c r="J114" s="24">
        <v>0</v>
      </c>
      <c r="K114" s="24">
        <v>0</v>
      </c>
      <c r="L114" s="24">
        <v>0</v>
      </c>
      <c r="M114" s="24">
        <v>0</v>
      </c>
      <c r="N114" s="24" t="s">
        <v>283</v>
      </c>
      <c r="O114" s="24">
        <v>0</v>
      </c>
      <c r="P114" s="24">
        <v>0</v>
      </c>
      <c r="Q114" s="25"/>
      <c r="R114" s="25"/>
      <c r="S114" s="25" t="s">
        <v>381</v>
      </c>
    </row>
    <row r="115" s="9" customFormat="1" ht="63" customHeight="1" spans="1:19">
      <c r="A115" s="13">
        <v>194</v>
      </c>
      <c r="B115" s="22" t="s">
        <v>467</v>
      </c>
      <c r="C115" s="22"/>
      <c r="D115" s="22"/>
      <c r="E115" s="22"/>
      <c r="F115" s="22" t="s">
        <v>25</v>
      </c>
      <c r="G115" s="22" t="s">
        <v>25</v>
      </c>
      <c r="H115" s="22" t="s">
        <v>25</v>
      </c>
      <c r="I115" s="39" t="s">
        <v>468</v>
      </c>
      <c r="J115" s="22">
        <f>SUM(J116,J117,J118,J119,J127,J128,J129)</f>
        <v>6.9</v>
      </c>
      <c r="K115" s="22">
        <f>SUM(K116,K117,K118,K119,K127,K128,K129)</f>
        <v>2.3</v>
      </c>
      <c r="L115" s="22">
        <f>SUM(L116,L117,L118,L119,L127,L128,L129)</f>
        <v>2.9</v>
      </c>
      <c r="M115" s="22">
        <f>SUM(M116,M117,M118,M119,M127,M128,M129)</f>
        <v>1.7</v>
      </c>
      <c r="N115" s="22" t="s">
        <v>469</v>
      </c>
      <c r="O115" s="22">
        <v>275</v>
      </c>
      <c r="P115" s="22">
        <v>625</v>
      </c>
      <c r="Q115" s="39"/>
      <c r="R115" s="39"/>
      <c r="S115" s="22" t="s">
        <v>470</v>
      </c>
    </row>
    <row r="116" s="6" customFormat="1" ht="31.15" customHeight="1" spans="1:19">
      <c r="A116" s="13">
        <v>195</v>
      </c>
      <c r="B116" s="23" t="s">
        <v>471</v>
      </c>
      <c r="C116" s="23"/>
      <c r="D116" s="23"/>
      <c r="E116" s="23"/>
      <c r="F116" s="24" t="s">
        <v>29</v>
      </c>
      <c r="G116" s="25" t="s">
        <v>293</v>
      </c>
      <c r="H116" s="24">
        <v>0</v>
      </c>
      <c r="I116" s="24"/>
      <c r="J116" s="24">
        <v>0</v>
      </c>
      <c r="K116" s="24">
        <v>0</v>
      </c>
      <c r="L116" s="24">
        <v>0</v>
      </c>
      <c r="M116" s="24">
        <v>0</v>
      </c>
      <c r="N116" s="25" t="s">
        <v>283</v>
      </c>
      <c r="O116" s="24">
        <v>0</v>
      </c>
      <c r="P116" s="24">
        <v>0</v>
      </c>
      <c r="Q116" s="25"/>
      <c r="R116" s="25"/>
      <c r="S116" s="25" t="s">
        <v>470</v>
      </c>
    </row>
    <row r="117" s="6" customFormat="1" ht="46" customHeight="1" spans="1:19">
      <c r="A117" s="13">
        <v>196</v>
      </c>
      <c r="B117" s="23" t="s">
        <v>472</v>
      </c>
      <c r="C117" s="23"/>
      <c r="D117" s="23"/>
      <c r="E117" s="23"/>
      <c r="F117" s="24" t="s">
        <v>29</v>
      </c>
      <c r="G117" s="25" t="s">
        <v>293</v>
      </c>
      <c r="H117" s="24">
        <v>0</v>
      </c>
      <c r="I117" s="24" t="s">
        <v>526</v>
      </c>
      <c r="J117" s="24">
        <v>0</v>
      </c>
      <c r="K117" s="24">
        <v>0</v>
      </c>
      <c r="L117" s="24">
        <v>0</v>
      </c>
      <c r="M117" s="24">
        <v>0</v>
      </c>
      <c r="N117" s="25" t="s">
        <v>283</v>
      </c>
      <c r="O117" s="24">
        <v>165</v>
      </c>
      <c r="P117" s="24">
        <v>515</v>
      </c>
      <c r="Q117" s="25"/>
      <c r="R117" s="25"/>
      <c r="S117" s="25" t="s">
        <v>470</v>
      </c>
    </row>
    <row r="118" s="6" customFormat="1" ht="46" customHeight="1" spans="1:19">
      <c r="A118" s="13">
        <v>200</v>
      </c>
      <c r="B118" s="23" t="s">
        <v>474</v>
      </c>
      <c r="C118" s="24"/>
      <c r="D118" s="24"/>
      <c r="E118" s="24"/>
      <c r="F118" s="24"/>
      <c r="G118" s="24"/>
      <c r="H118" s="24">
        <v>0</v>
      </c>
      <c r="I118" s="24"/>
      <c r="J118" s="24">
        <v>0</v>
      </c>
      <c r="K118" s="24">
        <v>0</v>
      </c>
      <c r="L118" s="24">
        <v>0</v>
      </c>
      <c r="M118" s="24">
        <v>0</v>
      </c>
      <c r="N118" s="25"/>
      <c r="O118" s="24">
        <v>0</v>
      </c>
      <c r="P118" s="24">
        <v>0</v>
      </c>
      <c r="Q118" s="25"/>
      <c r="R118" s="25"/>
      <c r="S118" s="25" t="s">
        <v>470</v>
      </c>
    </row>
    <row r="119" s="6" customFormat="1" ht="46" customHeight="1" spans="1:19">
      <c r="A119" s="13">
        <v>201</v>
      </c>
      <c r="B119" s="23" t="s">
        <v>475</v>
      </c>
      <c r="C119" s="24"/>
      <c r="D119" s="24"/>
      <c r="E119" s="24"/>
      <c r="F119" s="24" t="s">
        <v>29</v>
      </c>
      <c r="G119" s="24" t="s">
        <v>30</v>
      </c>
      <c r="H119" s="24">
        <v>4</v>
      </c>
      <c r="I119" s="24" t="s">
        <v>476</v>
      </c>
      <c r="J119" s="24">
        <f>SUM(J120,J125)</f>
        <v>6.9</v>
      </c>
      <c r="K119" s="24">
        <f>SUM(K120,K125)</f>
        <v>2.3</v>
      </c>
      <c r="L119" s="24">
        <f>SUM(L120,L125)</f>
        <v>2.9</v>
      </c>
      <c r="M119" s="24">
        <f>SUM(M120,M125)</f>
        <v>1.7</v>
      </c>
      <c r="N119" s="25" t="s">
        <v>27</v>
      </c>
      <c r="O119" s="24">
        <v>4</v>
      </c>
      <c r="P119" s="24">
        <v>4</v>
      </c>
      <c r="Q119" s="25"/>
      <c r="R119" s="25"/>
      <c r="S119" s="25" t="s">
        <v>477</v>
      </c>
    </row>
    <row r="120" s="6" customFormat="1" ht="46" customHeight="1" spans="1:19">
      <c r="A120" s="13">
        <v>202</v>
      </c>
      <c r="B120" s="28" t="s">
        <v>478</v>
      </c>
      <c r="C120" s="28"/>
      <c r="D120" s="28"/>
      <c r="E120" s="28"/>
      <c r="F120" s="28"/>
      <c r="G120" s="28"/>
      <c r="H120" s="28">
        <v>4</v>
      </c>
      <c r="I120" s="28" t="s">
        <v>479</v>
      </c>
      <c r="J120" s="28">
        <f>SUM(J121,J123)</f>
        <v>5.4</v>
      </c>
      <c r="K120" s="28">
        <f>SUM(K121,K123)</f>
        <v>1.8</v>
      </c>
      <c r="L120" s="28">
        <f>SUM(L121,L123)</f>
        <v>2.4</v>
      </c>
      <c r="M120" s="28">
        <f>SUM(M121,M123)</f>
        <v>1.2</v>
      </c>
      <c r="N120" s="28" t="s">
        <v>27</v>
      </c>
      <c r="O120" s="28">
        <v>4</v>
      </c>
      <c r="P120" s="28">
        <v>4</v>
      </c>
      <c r="Q120" s="28"/>
      <c r="R120" s="28"/>
      <c r="S120" s="41" t="s">
        <v>477</v>
      </c>
    </row>
    <row r="121" s="6" customFormat="1" ht="60" customHeight="1" spans="1:19">
      <c r="A121" s="13">
        <v>203</v>
      </c>
      <c r="B121" s="29" t="s">
        <v>808</v>
      </c>
      <c r="C121" s="29" t="s">
        <v>25</v>
      </c>
      <c r="D121" s="29"/>
      <c r="E121" s="29"/>
      <c r="F121" s="29" t="s">
        <v>25</v>
      </c>
      <c r="G121" s="29" t="s">
        <v>483</v>
      </c>
      <c r="H121" s="29">
        <v>22</v>
      </c>
      <c r="I121" s="29" t="s">
        <v>484</v>
      </c>
      <c r="J121" s="29">
        <f>SUM(J122)</f>
        <v>3.3</v>
      </c>
      <c r="K121" s="29">
        <f>SUM(K122)</f>
        <v>1.2</v>
      </c>
      <c r="L121" s="29">
        <f>SUM(L122)</f>
        <v>1.8</v>
      </c>
      <c r="M121" s="29">
        <f>SUM(M122)</f>
        <v>0.3</v>
      </c>
      <c r="N121" s="29" t="s">
        <v>27</v>
      </c>
      <c r="O121" s="29">
        <v>6</v>
      </c>
      <c r="P121" s="29">
        <v>6</v>
      </c>
      <c r="Q121" s="29"/>
      <c r="R121" s="29"/>
      <c r="S121" s="29" t="s">
        <v>477</v>
      </c>
    </row>
    <row r="122" s="4" customFormat="1" ht="93" customHeight="1" spans="1:19">
      <c r="A122" s="13">
        <v>204</v>
      </c>
      <c r="B122" s="50"/>
      <c r="C122" s="50" t="s">
        <v>47</v>
      </c>
      <c r="D122" s="50" t="s">
        <v>52</v>
      </c>
      <c r="E122" s="50"/>
      <c r="F122" s="50" t="s">
        <v>25</v>
      </c>
      <c r="G122" s="50" t="s">
        <v>483</v>
      </c>
      <c r="H122" s="50">
        <v>22</v>
      </c>
      <c r="I122" s="50" t="s">
        <v>490</v>
      </c>
      <c r="J122" s="50">
        <f t="shared" ref="J122:J126" si="0">SUM(K122+L122+M122)</f>
        <v>3.3</v>
      </c>
      <c r="K122" s="50">
        <v>1.2</v>
      </c>
      <c r="L122" s="50">
        <v>1.8</v>
      </c>
      <c r="M122" s="50">
        <v>0.3</v>
      </c>
      <c r="N122" s="50" t="s">
        <v>27</v>
      </c>
      <c r="O122" s="50">
        <v>6</v>
      </c>
      <c r="P122" s="50">
        <v>6</v>
      </c>
      <c r="Q122" s="50" t="s">
        <v>491</v>
      </c>
      <c r="R122" s="50" t="s">
        <v>492</v>
      </c>
      <c r="S122" s="50" t="s">
        <v>477</v>
      </c>
    </row>
    <row r="123" s="6" customFormat="1" ht="60" customHeight="1" spans="1:19">
      <c r="A123" s="13">
        <v>208</v>
      </c>
      <c r="B123" s="29" t="s">
        <v>809</v>
      </c>
      <c r="C123" s="29" t="s">
        <v>25</v>
      </c>
      <c r="D123" s="29"/>
      <c r="E123" s="29"/>
      <c r="F123" s="29" t="s">
        <v>25</v>
      </c>
      <c r="G123" s="29" t="s">
        <v>483</v>
      </c>
      <c r="H123" s="29">
        <v>14</v>
      </c>
      <c r="I123" s="29" t="s">
        <v>497</v>
      </c>
      <c r="J123" s="29">
        <f>SUM(J124)</f>
        <v>2.1</v>
      </c>
      <c r="K123" s="29">
        <f>SUM(K124)</f>
        <v>0.6</v>
      </c>
      <c r="L123" s="29">
        <f>SUM(L124)</f>
        <v>0.6</v>
      </c>
      <c r="M123" s="29">
        <f>SUM(M124)</f>
        <v>0.9</v>
      </c>
      <c r="N123" s="29" t="s">
        <v>27</v>
      </c>
      <c r="O123" s="29">
        <v>3</v>
      </c>
      <c r="P123" s="29">
        <v>3</v>
      </c>
      <c r="Q123" s="29"/>
      <c r="R123" s="29"/>
      <c r="S123" s="29" t="s">
        <v>477</v>
      </c>
    </row>
    <row r="124" s="4" customFormat="1" ht="78" customHeight="1" spans="1:19">
      <c r="A124" s="13"/>
      <c r="B124" s="50"/>
      <c r="C124" s="50" t="s">
        <v>47</v>
      </c>
      <c r="D124" s="50" t="s">
        <v>52</v>
      </c>
      <c r="E124" s="50"/>
      <c r="F124" s="50" t="s">
        <v>25</v>
      </c>
      <c r="G124" s="50" t="s">
        <v>483</v>
      </c>
      <c r="H124" s="50">
        <v>14</v>
      </c>
      <c r="I124" s="50" t="s">
        <v>501</v>
      </c>
      <c r="J124" s="50">
        <f t="shared" si="0"/>
        <v>2.1</v>
      </c>
      <c r="K124" s="50">
        <v>0.6</v>
      </c>
      <c r="L124" s="50">
        <v>0.6</v>
      </c>
      <c r="M124" s="50">
        <v>0.9</v>
      </c>
      <c r="N124" s="50" t="s">
        <v>27</v>
      </c>
      <c r="O124" s="50">
        <v>3</v>
      </c>
      <c r="P124" s="50">
        <v>3</v>
      </c>
      <c r="Q124" s="50" t="s">
        <v>480</v>
      </c>
      <c r="R124" s="50" t="s">
        <v>502</v>
      </c>
      <c r="S124" s="50" t="s">
        <v>477</v>
      </c>
    </row>
    <row r="125" s="6" customFormat="1" ht="46" customHeight="1" spans="1:19">
      <c r="A125" s="13">
        <v>211</v>
      </c>
      <c r="B125" s="28" t="s">
        <v>505</v>
      </c>
      <c r="C125" s="28"/>
      <c r="D125" s="28"/>
      <c r="E125" s="28"/>
      <c r="F125" s="28"/>
      <c r="G125" s="28" t="s">
        <v>483</v>
      </c>
      <c r="H125" s="28">
        <v>6</v>
      </c>
      <c r="I125" s="28"/>
      <c r="J125" s="28">
        <f>SUM(J126)</f>
        <v>1.5</v>
      </c>
      <c r="K125" s="28">
        <f>SUM(K126)</f>
        <v>0.5</v>
      </c>
      <c r="L125" s="28">
        <f>SUM(L126)</f>
        <v>0.5</v>
      </c>
      <c r="M125" s="28">
        <f>SUM(M126)</f>
        <v>0.5</v>
      </c>
      <c r="N125" s="28" t="s">
        <v>27</v>
      </c>
      <c r="O125" s="28">
        <v>1</v>
      </c>
      <c r="P125" s="28">
        <v>1</v>
      </c>
      <c r="Q125" s="41"/>
      <c r="R125" s="41"/>
      <c r="S125" s="41" t="s">
        <v>477</v>
      </c>
    </row>
    <row r="126" s="5" customFormat="1" ht="84" customHeight="1" spans="1:19">
      <c r="A126" s="59">
        <v>840</v>
      </c>
      <c r="B126" s="50"/>
      <c r="C126" s="50" t="s">
        <v>55</v>
      </c>
      <c r="D126" s="50" t="s">
        <v>52</v>
      </c>
      <c r="E126" s="50"/>
      <c r="F126" s="50" t="s">
        <v>25</v>
      </c>
      <c r="G126" s="50" t="s">
        <v>483</v>
      </c>
      <c r="H126" s="50">
        <v>6</v>
      </c>
      <c r="I126" s="50" t="s">
        <v>507</v>
      </c>
      <c r="J126" s="50">
        <f t="shared" si="0"/>
        <v>1.5</v>
      </c>
      <c r="K126" s="50">
        <v>0.5</v>
      </c>
      <c r="L126" s="50">
        <v>0.5</v>
      </c>
      <c r="M126" s="50">
        <v>0.5</v>
      </c>
      <c r="N126" s="50" t="s">
        <v>27</v>
      </c>
      <c r="O126" s="50">
        <v>1</v>
      </c>
      <c r="P126" s="50">
        <v>1</v>
      </c>
      <c r="Q126" s="50" t="s">
        <v>508</v>
      </c>
      <c r="R126" s="50" t="s">
        <v>509</v>
      </c>
      <c r="S126" s="50" t="s">
        <v>477</v>
      </c>
    </row>
    <row r="127" s="6" customFormat="1" ht="46" customHeight="1" spans="1:19">
      <c r="A127" s="13">
        <v>212</v>
      </c>
      <c r="B127" s="23" t="s">
        <v>512</v>
      </c>
      <c r="C127" s="24"/>
      <c r="D127" s="24"/>
      <c r="E127" s="24"/>
      <c r="F127" s="24" t="s">
        <v>29</v>
      </c>
      <c r="G127" s="24" t="s">
        <v>30</v>
      </c>
      <c r="H127" s="24">
        <v>0</v>
      </c>
      <c r="I127" s="24"/>
      <c r="J127" s="24">
        <v>0</v>
      </c>
      <c r="K127" s="24">
        <v>0</v>
      </c>
      <c r="L127" s="24">
        <v>0</v>
      </c>
      <c r="M127" s="24">
        <v>0</v>
      </c>
      <c r="N127" s="25" t="s">
        <v>283</v>
      </c>
      <c r="O127" s="24">
        <v>0</v>
      </c>
      <c r="P127" s="24">
        <v>0</v>
      </c>
      <c r="Q127" s="25"/>
      <c r="R127" s="25"/>
      <c r="S127" s="25"/>
    </row>
    <row r="128" s="6" customFormat="1" ht="46" customHeight="1" spans="1:19">
      <c r="A128" s="13">
        <v>213</v>
      </c>
      <c r="B128" s="23" t="s">
        <v>513</v>
      </c>
      <c r="C128" s="24"/>
      <c r="D128" s="24"/>
      <c r="E128" s="24"/>
      <c r="F128" s="24" t="s">
        <v>29</v>
      </c>
      <c r="G128" s="24" t="s">
        <v>30</v>
      </c>
      <c r="H128" s="24">
        <v>0</v>
      </c>
      <c r="I128" s="24"/>
      <c r="J128" s="24">
        <v>0</v>
      </c>
      <c r="K128" s="24">
        <v>0</v>
      </c>
      <c r="L128" s="24">
        <v>0</v>
      </c>
      <c r="M128" s="24">
        <v>0</v>
      </c>
      <c r="N128" s="25" t="s">
        <v>283</v>
      </c>
      <c r="O128" s="24">
        <v>0</v>
      </c>
      <c r="P128" s="24">
        <v>0</v>
      </c>
      <c r="Q128" s="25"/>
      <c r="R128" s="25"/>
      <c r="S128" s="25"/>
    </row>
    <row r="129" s="6" customFormat="1" ht="46" customHeight="1" spans="1:19">
      <c r="A129" s="13">
        <v>214</v>
      </c>
      <c r="B129" s="23" t="s">
        <v>514</v>
      </c>
      <c r="C129" s="24"/>
      <c r="D129" s="24"/>
      <c r="E129" s="24"/>
      <c r="F129" s="24" t="s">
        <v>29</v>
      </c>
      <c r="G129" s="24" t="s">
        <v>30</v>
      </c>
      <c r="H129" s="24" t="s">
        <v>526</v>
      </c>
      <c r="I129" s="24" t="s">
        <v>526</v>
      </c>
      <c r="J129" s="24">
        <v>0</v>
      </c>
      <c r="K129" s="24">
        <v>0</v>
      </c>
      <c r="L129" s="24">
        <v>0</v>
      </c>
      <c r="M129" s="24">
        <v>0</v>
      </c>
      <c r="N129" s="25" t="s">
        <v>283</v>
      </c>
      <c r="O129" s="24">
        <v>106</v>
      </c>
      <c r="P129" s="24">
        <v>106</v>
      </c>
      <c r="Q129" s="25"/>
      <c r="R129" s="25"/>
      <c r="S129" s="25"/>
    </row>
    <row r="130" s="1" customFormat="1" ht="36" customHeight="1" spans="1:19">
      <c r="A130" s="13">
        <v>276</v>
      </c>
      <c r="B130" s="22" t="s">
        <v>516</v>
      </c>
      <c r="C130" s="22"/>
      <c r="D130" s="22"/>
      <c r="E130" s="22"/>
      <c r="F130" s="22" t="s">
        <v>25</v>
      </c>
      <c r="G130" s="22" t="s">
        <v>25</v>
      </c>
      <c r="H130" s="22" t="s">
        <v>25</v>
      </c>
      <c r="I130" s="39"/>
      <c r="J130" s="22">
        <v>0</v>
      </c>
      <c r="K130" s="22">
        <v>0</v>
      </c>
      <c r="L130" s="22">
        <v>0</v>
      </c>
      <c r="M130" s="22">
        <v>0</v>
      </c>
      <c r="N130" s="22" t="s">
        <v>283</v>
      </c>
      <c r="O130" s="22">
        <v>810</v>
      </c>
      <c r="P130" s="22">
        <v>2676</v>
      </c>
      <c r="Q130" s="39"/>
      <c r="R130" s="39"/>
      <c r="S130" s="22"/>
    </row>
    <row r="131" s="1" customFormat="1" ht="44" customHeight="1" spans="1:19">
      <c r="A131" s="13">
        <v>277</v>
      </c>
      <c r="B131" s="23" t="s">
        <v>517</v>
      </c>
      <c r="C131" s="24"/>
      <c r="D131" s="24"/>
      <c r="E131" s="24"/>
      <c r="F131" s="24" t="s">
        <v>136</v>
      </c>
      <c r="G131" s="24" t="s">
        <v>293</v>
      </c>
      <c r="H131" s="24">
        <v>0</v>
      </c>
      <c r="I131" s="24"/>
      <c r="J131" s="24">
        <v>0</v>
      </c>
      <c r="K131" s="24">
        <v>0</v>
      </c>
      <c r="L131" s="24">
        <v>0</v>
      </c>
      <c r="M131" s="24">
        <v>0</v>
      </c>
      <c r="N131" s="25" t="s">
        <v>283</v>
      </c>
      <c r="O131" s="24">
        <v>0</v>
      </c>
      <c r="P131" s="24">
        <v>0</v>
      </c>
      <c r="Q131" s="25"/>
      <c r="R131" s="25"/>
      <c r="S131" s="25" t="s">
        <v>518</v>
      </c>
    </row>
    <row r="132" s="1" customFormat="1" ht="44" customHeight="1" spans="1:19">
      <c r="A132" s="13">
        <v>278</v>
      </c>
      <c r="B132" s="23" t="s">
        <v>519</v>
      </c>
      <c r="C132" s="24"/>
      <c r="D132" s="24"/>
      <c r="E132" s="24"/>
      <c r="F132" s="24" t="s">
        <v>29</v>
      </c>
      <c r="G132" s="24" t="s">
        <v>520</v>
      </c>
      <c r="H132" s="24">
        <v>0</v>
      </c>
      <c r="I132" s="24"/>
      <c r="J132" s="24">
        <v>0</v>
      </c>
      <c r="K132" s="24">
        <v>0</v>
      </c>
      <c r="L132" s="24">
        <v>0</v>
      </c>
      <c r="M132" s="24">
        <v>0</v>
      </c>
      <c r="N132" s="25" t="s">
        <v>283</v>
      </c>
      <c r="O132" s="24">
        <v>0</v>
      </c>
      <c r="P132" s="24">
        <v>0</v>
      </c>
      <c r="Q132" s="25"/>
      <c r="R132" s="25"/>
      <c r="S132" s="25" t="s">
        <v>518</v>
      </c>
    </row>
    <row r="133" s="1" customFormat="1" ht="44" customHeight="1" spans="1:19">
      <c r="A133" s="13">
        <v>279</v>
      </c>
      <c r="B133" s="23" t="s">
        <v>521</v>
      </c>
      <c r="C133" s="24"/>
      <c r="D133" s="24"/>
      <c r="E133" s="24"/>
      <c r="F133" s="24" t="s">
        <v>29</v>
      </c>
      <c r="G133" s="24" t="s">
        <v>258</v>
      </c>
      <c r="H133" s="24">
        <v>0</v>
      </c>
      <c r="I133" s="24"/>
      <c r="J133" s="24">
        <v>0</v>
      </c>
      <c r="K133" s="24">
        <v>0</v>
      </c>
      <c r="L133" s="24">
        <v>0</v>
      </c>
      <c r="M133" s="24">
        <v>0</v>
      </c>
      <c r="N133" s="25" t="s">
        <v>283</v>
      </c>
      <c r="O133" s="24">
        <v>0</v>
      </c>
      <c r="P133" s="24">
        <v>0</v>
      </c>
      <c r="Q133" s="25"/>
      <c r="R133" s="25"/>
      <c r="S133" s="25" t="s">
        <v>518</v>
      </c>
    </row>
    <row r="134" s="1" customFormat="1" ht="44" customHeight="1" spans="1:19">
      <c r="A134" s="13">
        <v>280</v>
      </c>
      <c r="B134" s="23" t="s">
        <v>522</v>
      </c>
      <c r="C134" s="24"/>
      <c r="D134" s="24"/>
      <c r="E134" s="24"/>
      <c r="F134" s="24" t="s">
        <v>29</v>
      </c>
      <c r="G134" s="24" t="s">
        <v>483</v>
      </c>
      <c r="H134" s="24">
        <v>0</v>
      </c>
      <c r="I134" s="24"/>
      <c r="J134" s="24">
        <v>0</v>
      </c>
      <c r="K134" s="24">
        <v>0</v>
      </c>
      <c r="L134" s="24">
        <v>0</v>
      </c>
      <c r="M134" s="24">
        <v>0</v>
      </c>
      <c r="N134" s="25" t="s">
        <v>283</v>
      </c>
      <c r="O134" s="24">
        <v>0</v>
      </c>
      <c r="P134" s="24">
        <v>0</v>
      </c>
      <c r="Q134" s="25"/>
      <c r="R134" s="25"/>
      <c r="S134" s="25" t="s">
        <v>518</v>
      </c>
    </row>
    <row r="135" s="1" customFormat="1" ht="44" customHeight="1" spans="1:19">
      <c r="A135" s="13">
        <v>281</v>
      </c>
      <c r="B135" s="23" t="s">
        <v>523</v>
      </c>
      <c r="C135" s="24"/>
      <c r="D135" s="24"/>
      <c r="E135" s="24"/>
      <c r="F135" s="24" t="s">
        <v>29</v>
      </c>
      <c r="G135" s="24" t="s">
        <v>30</v>
      </c>
      <c r="H135" s="24">
        <v>2676</v>
      </c>
      <c r="I135" s="24"/>
      <c r="J135" s="24">
        <v>0</v>
      </c>
      <c r="K135" s="24">
        <v>0</v>
      </c>
      <c r="L135" s="24">
        <v>0</v>
      </c>
      <c r="M135" s="24">
        <v>0</v>
      </c>
      <c r="N135" s="25" t="s">
        <v>283</v>
      </c>
      <c r="O135" s="24">
        <v>810</v>
      </c>
      <c r="P135" s="24">
        <v>2676</v>
      </c>
      <c r="Q135" s="25"/>
      <c r="R135" s="25"/>
      <c r="S135" s="25" t="s">
        <v>518</v>
      </c>
    </row>
    <row r="136" s="1" customFormat="1" ht="44" customHeight="1" spans="1:19">
      <c r="A136" s="13">
        <v>282</v>
      </c>
      <c r="B136" s="23" t="s">
        <v>524</v>
      </c>
      <c r="C136" s="24"/>
      <c r="D136" s="24"/>
      <c r="E136" s="24"/>
      <c r="F136" s="24" t="s">
        <v>29</v>
      </c>
      <c r="G136" s="24" t="s">
        <v>483</v>
      </c>
      <c r="H136" s="24">
        <v>0</v>
      </c>
      <c r="I136" s="24"/>
      <c r="J136" s="24">
        <v>0</v>
      </c>
      <c r="K136" s="24">
        <v>0</v>
      </c>
      <c r="L136" s="24">
        <v>0</v>
      </c>
      <c r="M136" s="24">
        <v>0</v>
      </c>
      <c r="N136" s="25" t="s">
        <v>283</v>
      </c>
      <c r="O136" s="24">
        <v>0</v>
      </c>
      <c r="P136" s="24">
        <v>0</v>
      </c>
      <c r="Q136" s="25"/>
      <c r="R136" s="25"/>
      <c r="S136" s="25" t="s">
        <v>518</v>
      </c>
    </row>
    <row r="137" s="1" customFormat="1" ht="48" spans="1:19">
      <c r="A137" s="13">
        <v>283</v>
      </c>
      <c r="B137" s="28" t="s">
        <v>525</v>
      </c>
      <c r="C137" s="28"/>
      <c r="D137" s="28"/>
      <c r="E137" s="28"/>
      <c r="F137" s="28" t="s">
        <v>25</v>
      </c>
      <c r="G137" s="28" t="s">
        <v>30</v>
      </c>
      <c r="H137" s="28">
        <v>0</v>
      </c>
      <c r="I137" s="41" t="s">
        <v>526</v>
      </c>
      <c r="J137" s="28">
        <v>0</v>
      </c>
      <c r="K137" s="28">
        <v>0</v>
      </c>
      <c r="L137" s="28">
        <v>0</v>
      </c>
      <c r="M137" s="28">
        <v>0</v>
      </c>
      <c r="N137" s="28" t="s">
        <v>283</v>
      </c>
      <c r="O137" s="28">
        <v>0</v>
      </c>
      <c r="P137" s="28">
        <v>0</v>
      </c>
      <c r="Q137" s="28"/>
      <c r="R137" s="28"/>
      <c r="S137" s="41" t="s">
        <v>518</v>
      </c>
    </row>
    <row r="138" s="1" customFormat="1" ht="36" spans="1:256">
      <c r="A138" s="13">
        <v>288</v>
      </c>
      <c r="B138" s="28" t="s">
        <v>529</v>
      </c>
      <c r="C138" s="28"/>
      <c r="D138" s="28"/>
      <c r="E138" s="28"/>
      <c r="F138" s="28" t="s">
        <v>29</v>
      </c>
      <c r="G138" s="28" t="s">
        <v>483</v>
      </c>
      <c r="H138" s="28">
        <v>0</v>
      </c>
      <c r="I138" s="41"/>
      <c r="J138" s="28">
        <v>0</v>
      </c>
      <c r="K138" s="28">
        <v>0</v>
      </c>
      <c r="L138" s="28">
        <v>0</v>
      </c>
      <c r="M138" s="28">
        <v>0</v>
      </c>
      <c r="N138" s="28" t="s">
        <v>283</v>
      </c>
      <c r="O138" s="28">
        <v>0</v>
      </c>
      <c r="P138" s="28">
        <v>0</v>
      </c>
      <c r="Q138" s="41"/>
      <c r="R138" s="41"/>
      <c r="S138" s="41"/>
      <c r="T138" s="55"/>
      <c r="U138" s="55"/>
      <c r="V138" s="55"/>
      <c r="W138" s="55"/>
      <c r="X138" s="55"/>
      <c r="Y138" s="55"/>
      <c r="Z138" s="55"/>
      <c r="AA138" s="55"/>
      <c r="AB138" s="55"/>
      <c r="AC138" s="55"/>
      <c r="AD138" s="55"/>
      <c r="AE138" s="55"/>
      <c r="AF138" s="55"/>
      <c r="AG138" s="55"/>
      <c r="AH138" s="55"/>
      <c r="AI138" s="55"/>
      <c r="AJ138" s="55"/>
      <c r="AK138" s="55"/>
      <c r="AL138" s="55"/>
      <c r="AM138" s="55"/>
      <c r="AN138" s="55"/>
      <c r="AO138" s="55"/>
      <c r="AP138" s="55"/>
      <c r="AQ138" s="55"/>
      <c r="AR138" s="55"/>
      <c r="AS138" s="55"/>
      <c r="AT138" s="55"/>
      <c r="AU138" s="55"/>
      <c r="AV138" s="55"/>
      <c r="AW138" s="55"/>
      <c r="AX138" s="55"/>
      <c r="AY138" s="55"/>
      <c r="AZ138" s="55"/>
      <c r="BA138" s="55"/>
      <c r="BB138" s="55"/>
      <c r="BC138" s="55"/>
      <c r="BD138" s="55"/>
      <c r="BE138" s="55"/>
      <c r="BF138" s="55"/>
      <c r="BG138" s="55"/>
      <c r="BH138" s="55"/>
      <c r="BI138" s="55"/>
      <c r="BJ138" s="55"/>
      <c r="BK138" s="55"/>
      <c r="BL138" s="55"/>
      <c r="BM138" s="55"/>
      <c r="BN138" s="55"/>
      <c r="BO138" s="55"/>
      <c r="BP138" s="55"/>
      <c r="BQ138" s="55"/>
      <c r="BR138" s="55"/>
      <c r="BS138" s="55"/>
      <c r="BT138" s="55"/>
      <c r="BU138" s="55"/>
      <c r="BV138" s="55"/>
      <c r="BW138" s="55"/>
      <c r="BX138" s="55"/>
      <c r="BY138" s="55"/>
      <c r="BZ138" s="55"/>
      <c r="CA138" s="55"/>
      <c r="CB138" s="55"/>
      <c r="CC138" s="55"/>
      <c r="CD138" s="55"/>
      <c r="CE138" s="55"/>
      <c r="CF138" s="55"/>
      <c r="CG138" s="55"/>
      <c r="CH138" s="55"/>
      <c r="CI138" s="55"/>
      <c r="CJ138" s="55"/>
      <c r="CK138" s="55"/>
      <c r="CL138" s="55"/>
      <c r="CM138" s="55"/>
      <c r="CN138" s="55"/>
      <c r="CO138" s="55"/>
      <c r="CP138" s="55"/>
      <c r="CQ138" s="55"/>
      <c r="CR138" s="55"/>
      <c r="CS138" s="55"/>
      <c r="CT138" s="55"/>
      <c r="CU138" s="55"/>
      <c r="CV138" s="55"/>
      <c r="CW138" s="55"/>
      <c r="CX138" s="55"/>
      <c r="CY138" s="55"/>
      <c r="CZ138" s="55"/>
      <c r="DA138" s="55"/>
      <c r="DB138" s="55"/>
      <c r="DC138" s="55"/>
      <c r="DD138" s="55"/>
      <c r="DE138" s="55"/>
      <c r="DF138" s="55"/>
      <c r="DG138" s="55"/>
      <c r="DH138" s="55"/>
      <c r="DI138" s="55"/>
      <c r="DJ138" s="55"/>
      <c r="DK138" s="55"/>
      <c r="DL138" s="55"/>
      <c r="DM138" s="55"/>
      <c r="DN138" s="55"/>
      <c r="DO138" s="55"/>
      <c r="DP138" s="55"/>
      <c r="DQ138" s="55"/>
      <c r="DR138" s="55"/>
      <c r="DS138" s="55"/>
      <c r="DT138" s="55"/>
      <c r="DU138" s="55"/>
      <c r="DV138" s="55"/>
      <c r="DW138" s="55"/>
      <c r="DX138" s="55"/>
      <c r="DY138" s="55"/>
      <c r="DZ138" s="55"/>
      <c r="EA138" s="55"/>
      <c r="EB138" s="55"/>
      <c r="EC138" s="55"/>
      <c r="ED138" s="55"/>
      <c r="EE138" s="55"/>
      <c r="EF138" s="55"/>
      <c r="EG138" s="55"/>
      <c r="EH138" s="55"/>
      <c r="EI138" s="55"/>
      <c r="EJ138" s="55"/>
      <c r="EK138" s="55"/>
      <c r="EL138" s="55"/>
      <c r="EM138" s="55"/>
      <c r="EN138" s="55"/>
      <c r="EO138" s="55"/>
      <c r="EP138" s="55"/>
      <c r="EQ138" s="55"/>
      <c r="ER138" s="55"/>
      <c r="ES138" s="55"/>
      <c r="ET138" s="55"/>
      <c r="EU138" s="55"/>
      <c r="EV138" s="55"/>
      <c r="EW138" s="55"/>
      <c r="EX138" s="55"/>
      <c r="EY138" s="55"/>
      <c r="EZ138" s="55"/>
      <c r="FA138" s="55"/>
      <c r="FB138" s="55"/>
      <c r="FC138" s="55"/>
      <c r="FD138" s="55"/>
      <c r="FE138" s="55"/>
      <c r="FF138" s="55"/>
      <c r="FG138" s="55"/>
      <c r="FH138" s="55"/>
      <c r="FI138" s="55"/>
      <c r="FJ138" s="55"/>
      <c r="FK138" s="55"/>
      <c r="FL138" s="55"/>
      <c r="FM138" s="55"/>
      <c r="FN138" s="55"/>
      <c r="FO138" s="55"/>
      <c r="FP138" s="55"/>
      <c r="FQ138" s="55"/>
      <c r="FR138" s="55"/>
      <c r="FS138" s="55"/>
      <c r="FT138" s="55"/>
      <c r="FU138" s="55"/>
      <c r="FV138" s="55"/>
      <c r="FW138" s="55"/>
      <c r="FX138" s="55"/>
      <c r="FY138" s="55"/>
      <c r="FZ138" s="55"/>
      <c r="GA138" s="55"/>
      <c r="GB138" s="55"/>
      <c r="GC138" s="55"/>
      <c r="GD138" s="55"/>
      <c r="GE138" s="55"/>
      <c r="GF138" s="55"/>
      <c r="GG138" s="55"/>
      <c r="GH138" s="55"/>
      <c r="GI138" s="55"/>
      <c r="GJ138" s="55"/>
      <c r="GK138" s="55"/>
      <c r="GL138" s="55"/>
      <c r="GM138" s="55"/>
      <c r="GN138" s="55"/>
      <c r="GO138" s="55"/>
      <c r="GP138" s="55"/>
      <c r="GQ138" s="55"/>
      <c r="GR138" s="55"/>
      <c r="GS138" s="55"/>
      <c r="GT138" s="55"/>
      <c r="GU138" s="55"/>
      <c r="GV138" s="55"/>
      <c r="GW138" s="55"/>
      <c r="GX138" s="55"/>
      <c r="GY138" s="55"/>
      <c r="GZ138" s="55"/>
      <c r="HA138" s="55"/>
      <c r="HB138" s="55"/>
      <c r="HC138" s="55"/>
      <c r="HD138" s="55"/>
      <c r="HE138" s="55"/>
      <c r="HF138" s="55"/>
      <c r="HG138" s="55"/>
      <c r="HH138" s="55"/>
      <c r="HI138" s="55"/>
      <c r="HJ138" s="55"/>
      <c r="HK138" s="55"/>
      <c r="HL138" s="55"/>
      <c r="HM138" s="55"/>
      <c r="HN138" s="55"/>
      <c r="HO138" s="55"/>
      <c r="HP138" s="55"/>
      <c r="HQ138" s="55"/>
      <c r="HR138" s="55"/>
      <c r="HS138" s="55"/>
      <c r="HT138" s="55"/>
      <c r="HU138" s="55"/>
      <c r="HV138" s="55"/>
      <c r="HW138" s="55"/>
      <c r="HX138" s="55"/>
      <c r="HY138" s="55"/>
      <c r="HZ138" s="55"/>
      <c r="IA138" s="55"/>
      <c r="IB138" s="55"/>
      <c r="IC138" s="55"/>
      <c r="ID138" s="55"/>
      <c r="IE138" s="55"/>
      <c r="IF138" s="55"/>
      <c r="IG138" s="55"/>
      <c r="IH138" s="55"/>
      <c r="II138" s="55"/>
      <c r="IJ138" s="55"/>
      <c r="IK138" s="55"/>
      <c r="IL138" s="55"/>
      <c r="IM138" s="55"/>
      <c r="IN138" s="55"/>
      <c r="IO138" s="55"/>
      <c r="IP138" s="55"/>
      <c r="IQ138" s="55"/>
      <c r="IR138" s="55"/>
      <c r="IS138" s="55"/>
      <c r="IT138" s="55"/>
      <c r="IU138" s="55"/>
      <c r="IV138" s="55"/>
    </row>
    <row r="139" s="1" customFormat="1" ht="36" spans="1:256">
      <c r="A139" s="13">
        <v>289</v>
      </c>
      <c r="B139" s="28" t="s">
        <v>530</v>
      </c>
      <c r="C139" s="28"/>
      <c r="D139" s="28"/>
      <c r="E139" s="28"/>
      <c r="F139" s="28" t="s">
        <v>25</v>
      </c>
      <c r="G139" s="28" t="s">
        <v>30</v>
      </c>
      <c r="H139" s="28">
        <v>0</v>
      </c>
      <c r="I139" s="41"/>
      <c r="J139" s="28">
        <v>0</v>
      </c>
      <c r="K139" s="28">
        <v>0</v>
      </c>
      <c r="L139" s="28">
        <v>0</v>
      </c>
      <c r="M139" s="28">
        <v>0</v>
      </c>
      <c r="N139" s="28" t="s">
        <v>283</v>
      </c>
      <c r="O139" s="28">
        <v>0</v>
      </c>
      <c r="P139" s="28">
        <v>0</v>
      </c>
      <c r="Q139" s="28"/>
      <c r="R139" s="28"/>
      <c r="S139" s="41" t="s">
        <v>532</v>
      </c>
      <c r="T139" s="55"/>
      <c r="U139" s="55"/>
      <c r="V139" s="55"/>
      <c r="W139" s="55"/>
      <c r="X139" s="55"/>
      <c r="Y139" s="55"/>
      <c r="Z139" s="55"/>
      <c r="AA139" s="55"/>
      <c r="AB139" s="55"/>
      <c r="AC139" s="55"/>
      <c r="AD139" s="55"/>
      <c r="AE139" s="55"/>
      <c r="AF139" s="55"/>
      <c r="AG139" s="55"/>
      <c r="AH139" s="55"/>
      <c r="AI139" s="55"/>
      <c r="AJ139" s="55"/>
      <c r="AK139" s="55"/>
      <c r="AL139" s="55"/>
      <c r="AM139" s="55"/>
      <c r="AN139" s="55"/>
      <c r="AO139" s="55"/>
      <c r="AP139" s="55"/>
      <c r="AQ139" s="55"/>
      <c r="AR139" s="55"/>
      <c r="AS139" s="55"/>
      <c r="AT139" s="55"/>
      <c r="AU139" s="55"/>
      <c r="AV139" s="55"/>
      <c r="AW139" s="55"/>
      <c r="AX139" s="55"/>
      <c r="AY139" s="55"/>
      <c r="AZ139" s="55"/>
      <c r="BA139" s="55"/>
      <c r="BB139" s="55"/>
      <c r="BC139" s="55"/>
      <c r="BD139" s="55"/>
      <c r="BE139" s="55"/>
      <c r="BF139" s="55"/>
      <c r="BG139" s="55"/>
      <c r="BH139" s="55"/>
      <c r="BI139" s="55"/>
      <c r="BJ139" s="55"/>
      <c r="BK139" s="55"/>
      <c r="BL139" s="55"/>
      <c r="BM139" s="55"/>
      <c r="BN139" s="55"/>
      <c r="BO139" s="55"/>
      <c r="BP139" s="55"/>
      <c r="BQ139" s="55"/>
      <c r="BR139" s="55"/>
      <c r="BS139" s="55"/>
      <c r="BT139" s="55"/>
      <c r="BU139" s="55"/>
      <c r="BV139" s="55"/>
      <c r="BW139" s="55"/>
      <c r="BX139" s="55"/>
      <c r="BY139" s="55"/>
      <c r="BZ139" s="55"/>
      <c r="CA139" s="55"/>
      <c r="CB139" s="55"/>
      <c r="CC139" s="55"/>
      <c r="CD139" s="55"/>
      <c r="CE139" s="55"/>
      <c r="CF139" s="55"/>
      <c r="CG139" s="55"/>
      <c r="CH139" s="55"/>
      <c r="CI139" s="55"/>
      <c r="CJ139" s="55"/>
      <c r="CK139" s="55"/>
      <c r="CL139" s="55"/>
      <c r="CM139" s="55"/>
      <c r="CN139" s="55"/>
      <c r="CO139" s="55"/>
      <c r="CP139" s="55"/>
      <c r="CQ139" s="55"/>
      <c r="CR139" s="55"/>
      <c r="CS139" s="55"/>
      <c r="CT139" s="55"/>
      <c r="CU139" s="55"/>
      <c r="CV139" s="55"/>
      <c r="CW139" s="55"/>
      <c r="CX139" s="55"/>
      <c r="CY139" s="55"/>
      <c r="CZ139" s="55"/>
      <c r="DA139" s="55"/>
      <c r="DB139" s="55"/>
      <c r="DC139" s="55"/>
      <c r="DD139" s="55"/>
      <c r="DE139" s="55"/>
      <c r="DF139" s="55"/>
      <c r="DG139" s="55"/>
      <c r="DH139" s="55"/>
      <c r="DI139" s="55"/>
      <c r="DJ139" s="55"/>
      <c r="DK139" s="55"/>
      <c r="DL139" s="55"/>
      <c r="DM139" s="55"/>
      <c r="DN139" s="55"/>
      <c r="DO139" s="55"/>
      <c r="DP139" s="55"/>
      <c r="DQ139" s="55"/>
      <c r="DR139" s="55"/>
      <c r="DS139" s="55"/>
      <c r="DT139" s="55"/>
      <c r="DU139" s="55"/>
      <c r="DV139" s="55"/>
      <c r="DW139" s="55"/>
      <c r="DX139" s="55"/>
      <c r="DY139" s="55"/>
      <c r="DZ139" s="55"/>
      <c r="EA139" s="55"/>
      <c r="EB139" s="55"/>
      <c r="EC139" s="55"/>
      <c r="ED139" s="55"/>
      <c r="EE139" s="55"/>
      <c r="EF139" s="55"/>
      <c r="EG139" s="55"/>
      <c r="EH139" s="55"/>
      <c r="EI139" s="55"/>
      <c r="EJ139" s="55"/>
      <c r="EK139" s="55"/>
      <c r="EL139" s="55"/>
      <c r="EM139" s="55"/>
      <c r="EN139" s="55"/>
      <c r="EO139" s="55"/>
      <c r="EP139" s="55"/>
      <c r="EQ139" s="55"/>
      <c r="ER139" s="55"/>
      <c r="ES139" s="55"/>
      <c r="ET139" s="55"/>
      <c r="EU139" s="55"/>
      <c r="EV139" s="55"/>
      <c r="EW139" s="55"/>
      <c r="EX139" s="55"/>
      <c r="EY139" s="55"/>
      <c r="EZ139" s="55"/>
      <c r="FA139" s="55"/>
      <c r="FB139" s="55"/>
      <c r="FC139" s="55"/>
      <c r="FD139" s="55"/>
      <c r="FE139" s="55"/>
      <c r="FF139" s="55"/>
      <c r="FG139" s="55"/>
      <c r="FH139" s="55"/>
      <c r="FI139" s="55"/>
      <c r="FJ139" s="55"/>
      <c r="FK139" s="55"/>
      <c r="FL139" s="55"/>
      <c r="FM139" s="55"/>
      <c r="FN139" s="55"/>
      <c r="FO139" s="55"/>
      <c r="FP139" s="55"/>
      <c r="FQ139" s="55"/>
      <c r="FR139" s="55"/>
      <c r="FS139" s="55"/>
      <c r="FT139" s="55"/>
      <c r="FU139" s="55"/>
      <c r="FV139" s="55"/>
      <c r="FW139" s="55"/>
      <c r="FX139" s="55"/>
      <c r="FY139" s="55"/>
      <c r="FZ139" s="55"/>
      <c r="GA139" s="55"/>
      <c r="GB139" s="55"/>
      <c r="GC139" s="55"/>
      <c r="GD139" s="55"/>
      <c r="GE139" s="55"/>
      <c r="GF139" s="55"/>
      <c r="GG139" s="55"/>
      <c r="GH139" s="55"/>
      <c r="GI139" s="55"/>
      <c r="GJ139" s="55"/>
      <c r="GK139" s="55"/>
      <c r="GL139" s="55"/>
      <c r="GM139" s="55"/>
      <c r="GN139" s="55"/>
      <c r="GO139" s="55"/>
      <c r="GP139" s="55"/>
      <c r="GQ139" s="55"/>
      <c r="GR139" s="55"/>
      <c r="GS139" s="55"/>
      <c r="GT139" s="55"/>
      <c r="GU139" s="55"/>
      <c r="GV139" s="55"/>
      <c r="GW139" s="55"/>
      <c r="GX139" s="55"/>
      <c r="GY139" s="55"/>
      <c r="GZ139" s="55"/>
      <c r="HA139" s="55"/>
      <c r="HB139" s="55"/>
      <c r="HC139" s="55"/>
      <c r="HD139" s="55"/>
      <c r="HE139" s="55"/>
      <c r="HF139" s="55"/>
      <c r="HG139" s="55"/>
      <c r="HH139" s="55"/>
      <c r="HI139" s="55"/>
      <c r="HJ139" s="55"/>
      <c r="HK139" s="55"/>
      <c r="HL139" s="55"/>
      <c r="HM139" s="55"/>
      <c r="HN139" s="55"/>
      <c r="HO139" s="55"/>
      <c r="HP139" s="55"/>
      <c r="HQ139" s="55"/>
      <c r="HR139" s="55"/>
      <c r="HS139" s="55"/>
      <c r="HT139" s="55"/>
      <c r="HU139" s="55"/>
      <c r="HV139" s="55"/>
      <c r="HW139" s="55"/>
      <c r="HX139" s="55"/>
      <c r="HY139" s="55"/>
      <c r="HZ139" s="55"/>
      <c r="IA139" s="55"/>
      <c r="IB139" s="55"/>
      <c r="IC139" s="55"/>
      <c r="ID139" s="55"/>
      <c r="IE139" s="55"/>
      <c r="IF139" s="55"/>
      <c r="IG139" s="55"/>
      <c r="IH139" s="55"/>
      <c r="II139" s="55"/>
      <c r="IJ139" s="55"/>
      <c r="IK139" s="55"/>
      <c r="IL139" s="55"/>
      <c r="IM139" s="55"/>
      <c r="IN139" s="55"/>
      <c r="IO139" s="55"/>
      <c r="IP139" s="55"/>
      <c r="IQ139" s="55"/>
      <c r="IR139" s="55"/>
      <c r="IS139" s="55"/>
      <c r="IT139" s="55"/>
      <c r="IU139" s="55"/>
      <c r="IV139" s="55"/>
    </row>
    <row r="140" s="1" customFormat="1" ht="27" customHeight="1" spans="1:19">
      <c r="A140" s="13">
        <v>294</v>
      </c>
      <c r="B140" s="22" t="s">
        <v>533</v>
      </c>
      <c r="C140" s="22"/>
      <c r="D140" s="22"/>
      <c r="E140" s="22"/>
      <c r="F140" s="22" t="s">
        <v>25</v>
      </c>
      <c r="G140" s="22" t="s">
        <v>25</v>
      </c>
      <c r="H140" s="22" t="s">
        <v>25</v>
      </c>
      <c r="I140" s="39"/>
      <c r="J140" s="22">
        <f>SUM(J141,J144,J148)</f>
        <v>0</v>
      </c>
      <c r="K140" s="22">
        <f>SUM(K141,K144,K148)</f>
        <v>0</v>
      </c>
      <c r="L140" s="22">
        <f>SUM(L141,L144,L148)</f>
        <v>0</v>
      </c>
      <c r="M140" s="22">
        <f>SUM(M141,M144,M148)</f>
        <v>0</v>
      </c>
      <c r="N140" s="39" t="s">
        <v>283</v>
      </c>
      <c r="O140" s="22">
        <v>0</v>
      </c>
      <c r="P140" s="22">
        <v>0</v>
      </c>
      <c r="Q140" s="39"/>
      <c r="R140" s="39"/>
      <c r="S140" s="22"/>
    </row>
    <row r="141" s="1" customFormat="1" ht="31" customHeight="1" spans="1:19">
      <c r="A141" s="13">
        <v>295</v>
      </c>
      <c r="B141" s="23" t="s">
        <v>534</v>
      </c>
      <c r="C141" s="24"/>
      <c r="D141" s="24"/>
      <c r="E141" s="24"/>
      <c r="F141" s="24" t="s">
        <v>25</v>
      </c>
      <c r="G141" s="24" t="s">
        <v>25</v>
      </c>
      <c r="H141" s="24"/>
      <c r="I141" s="24"/>
      <c r="J141" s="24">
        <f>SUM(J142:J143)</f>
        <v>0</v>
      </c>
      <c r="K141" s="24">
        <f>SUM(K142:K143)</f>
        <v>0</v>
      </c>
      <c r="L141" s="24">
        <f>SUM(L142:L143)</f>
        <v>0</v>
      </c>
      <c r="M141" s="24">
        <f>SUM(M142:M143)</f>
        <v>0</v>
      </c>
      <c r="N141" s="25" t="s">
        <v>283</v>
      </c>
      <c r="O141" s="24">
        <v>0</v>
      </c>
      <c r="P141" s="24">
        <v>0</v>
      </c>
      <c r="Q141" s="25"/>
      <c r="R141" s="25"/>
      <c r="S141" s="25"/>
    </row>
    <row r="142" s="1" customFormat="1" ht="24" spans="1:19">
      <c r="A142" s="13">
        <v>296</v>
      </c>
      <c r="B142" s="28" t="s">
        <v>535</v>
      </c>
      <c r="C142" s="28"/>
      <c r="D142" s="28"/>
      <c r="E142" s="28"/>
      <c r="F142" s="28" t="s">
        <v>25</v>
      </c>
      <c r="G142" s="28" t="s">
        <v>39</v>
      </c>
      <c r="H142" s="28"/>
      <c r="I142" s="41"/>
      <c r="J142" s="28">
        <v>0</v>
      </c>
      <c r="K142" s="28">
        <v>0</v>
      </c>
      <c r="L142" s="28">
        <v>0</v>
      </c>
      <c r="M142" s="28">
        <v>0</v>
      </c>
      <c r="N142" s="41" t="s">
        <v>283</v>
      </c>
      <c r="O142" s="28">
        <v>0</v>
      </c>
      <c r="P142" s="28">
        <v>0</v>
      </c>
      <c r="Q142" s="41"/>
      <c r="R142" s="41"/>
      <c r="S142" s="41"/>
    </row>
    <row r="143" s="1" customFormat="1" ht="24" spans="1:19">
      <c r="A143" s="13">
        <v>297</v>
      </c>
      <c r="B143" s="28" t="s">
        <v>536</v>
      </c>
      <c r="C143" s="28"/>
      <c r="D143" s="28"/>
      <c r="E143" s="28"/>
      <c r="F143" s="28" t="s">
        <v>25</v>
      </c>
      <c r="G143" s="28" t="s">
        <v>39</v>
      </c>
      <c r="H143" s="28"/>
      <c r="I143" s="41"/>
      <c r="J143" s="28">
        <v>0</v>
      </c>
      <c r="K143" s="28">
        <v>0</v>
      </c>
      <c r="L143" s="28">
        <v>0</v>
      </c>
      <c r="M143" s="28">
        <v>0</v>
      </c>
      <c r="N143" s="41" t="s">
        <v>283</v>
      </c>
      <c r="O143" s="28">
        <v>0</v>
      </c>
      <c r="P143" s="28">
        <v>0</v>
      </c>
      <c r="Q143" s="41"/>
      <c r="R143" s="41"/>
      <c r="S143" s="41" t="s">
        <v>537</v>
      </c>
    </row>
    <row r="144" s="1" customFormat="1" ht="36" spans="1:19">
      <c r="A144" s="13">
        <v>300</v>
      </c>
      <c r="B144" s="23" t="s">
        <v>538</v>
      </c>
      <c r="C144" s="24"/>
      <c r="D144" s="24"/>
      <c r="E144" s="24"/>
      <c r="F144" s="24" t="s">
        <v>25</v>
      </c>
      <c r="G144" s="24" t="s">
        <v>25</v>
      </c>
      <c r="H144" s="24">
        <v>0</v>
      </c>
      <c r="I144" s="24"/>
      <c r="J144" s="24">
        <v>0</v>
      </c>
      <c r="K144" s="24">
        <v>0</v>
      </c>
      <c r="L144" s="24">
        <v>0</v>
      </c>
      <c r="M144" s="24">
        <v>0</v>
      </c>
      <c r="N144" s="25" t="s">
        <v>283</v>
      </c>
      <c r="O144" s="24">
        <v>0</v>
      </c>
      <c r="P144" s="24">
        <v>0</v>
      </c>
      <c r="Q144" s="25"/>
      <c r="R144" s="25"/>
      <c r="S144" s="25"/>
    </row>
    <row r="145" s="1" customFormat="1" ht="24" spans="1:19">
      <c r="A145" s="13">
        <v>301</v>
      </c>
      <c r="B145" s="28" t="s">
        <v>539</v>
      </c>
      <c r="C145" s="28"/>
      <c r="D145" s="28"/>
      <c r="E145" s="28"/>
      <c r="F145" s="28" t="s">
        <v>25</v>
      </c>
      <c r="G145" s="28" t="s">
        <v>39</v>
      </c>
      <c r="H145" s="28">
        <v>0</v>
      </c>
      <c r="I145" s="41" t="s">
        <v>526</v>
      </c>
      <c r="J145" s="28">
        <v>0</v>
      </c>
      <c r="K145" s="28">
        <v>0</v>
      </c>
      <c r="L145" s="28">
        <v>0</v>
      </c>
      <c r="M145" s="28">
        <v>0</v>
      </c>
      <c r="N145" s="41" t="s">
        <v>283</v>
      </c>
      <c r="O145" s="28">
        <v>0</v>
      </c>
      <c r="P145" s="28">
        <v>0</v>
      </c>
      <c r="Q145" s="28"/>
      <c r="R145" s="28"/>
      <c r="S145" s="41" t="s">
        <v>537</v>
      </c>
    </row>
    <row r="146" s="1" customFormat="1" ht="24" spans="1:19">
      <c r="A146" s="13">
        <v>305</v>
      </c>
      <c r="B146" s="28" t="s">
        <v>540</v>
      </c>
      <c r="C146" s="28"/>
      <c r="D146" s="28"/>
      <c r="E146" s="28"/>
      <c r="F146" s="28" t="s">
        <v>29</v>
      </c>
      <c r="G146" s="28" t="s">
        <v>293</v>
      </c>
      <c r="H146" s="28">
        <v>0</v>
      </c>
      <c r="I146" s="41"/>
      <c r="J146" s="28">
        <v>0</v>
      </c>
      <c r="K146" s="28">
        <v>0</v>
      </c>
      <c r="L146" s="28">
        <v>0</v>
      </c>
      <c r="M146" s="28">
        <v>0</v>
      </c>
      <c r="N146" s="28"/>
      <c r="O146" s="28">
        <v>0</v>
      </c>
      <c r="P146" s="28">
        <v>0</v>
      </c>
      <c r="Q146" s="41"/>
      <c r="R146" s="41"/>
      <c r="S146" s="41"/>
    </row>
    <row r="147" s="1" customFormat="1" ht="36" spans="1:19">
      <c r="A147" s="13">
        <v>306</v>
      </c>
      <c r="B147" s="28" t="s">
        <v>541</v>
      </c>
      <c r="C147" s="28"/>
      <c r="D147" s="28"/>
      <c r="E147" s="28"/>
      <c r="F147" s="28" t="s">
        <v>29</v>
      </c>
      <c r="G147" s="28" t="s">
        <v>258</v>
      </c>
      <c r="H147" s="28">
        <v>0</v>
      </c>
      <c r="I147" s="41"/>
      <c r="J147" s="28">
        <v>0</v>
      </c>
      <c r="K147" s="28">
        <v>0</v>
      </c>
      <c r="L147" s="28">
        <v>0</v>
      </c>
      <c r="M147" s="28">
        <v>0</v>
      </c>
      <c r="N147" s="28"/>
      <c r="O147" s="28">
        <v>0</v>
      </c>
      <c r="P147" s="28">
        <v>0</v>
      </c>
      <c r="Q147" s="41"/>
      <c r="R147" s="41"/>
      <c r="S147" s="41"/>
    </row>
    <row r="148" s="1" customFormat="1" ht="36" spans="1:19">
      <c r="A148" s="13">
        <v>307</v>
      </c>
      <c r="B148" s="23" t="s">
        <v>542</v>
      </c>
      <c r="C148" s="24"/>
      <c r="D148" s="24"/>
      <c r="E148" s="24"/>
      <c r="F148" s="24" t="s">
        <v>25</v>
      </c>
      <c r="G148" s="24" t="s">
        <v>30</v>
      </c>
      <c r="H148" s="24">
        <v>1</v>
      </c>
      <c r="I148" s="24"/>
      <c r="J148" s="24">
        <v>0</v>
      </c>
      <c r="K148" s="24">
        <v>0</v>
      </c>
      <c r="L148" s="24">
        <v>0</v>
      </c>
      <c r="M148" s="24">
        <v>0</v>
      </c>
      <c r="N148" s="25" t="s">
        <v>283</v>
      </c>
      <c r="O148" s="24">
        <v>0</v>
      </c>
      <c r="P148" s="24">
        <v>0</v>
      </c>
      <c r="Q148" s="25"/>
      <c r="R148" s="25"/>
      <c r="S148" s="25"/>
    </row>
    <row r="149" s="1" customFormat="1" ht="24" spans="1:19">
      <c r="A149" s="13">
        <v>308</v>
      </c>
      <c r="B149" s="28" t="s">
        <v>543</v>
      </c>
      <c r="C149" s="28"/>
      <c r="D149" s="28"/>
      <c r="E149" s="28"/>
      <c r="F149" s="28" t="s">
        <v>25</v>
      </c>
      <c r="G149" s="28" t="s">
        <v>30</v>
      </c>
      <c r="H149" s="28">
        <v>1</v>
      </c>
      <c r="I149" s="41"/>
      <c r="J149" s="28">
        <v>0</v>
      </c>
      <c r="K149" s="28">
        <v>0</v>
      </c>
      <c r="L149" s="28">
        <v>0</v>
      </c>
      <c r="M149" s="28">
        <v>0</v>
      </c>
      <c r="N149" s="41" t="s">
        <v>283</v>
      </c>
      <c r="O149" s="28">
        <v>0</v>
      </c>
      <c r="P149" s="28">
        <v>0</v>
      </c>
      <c r="Q149" s="41"/>
      <c r="R149" s="41"/>
      <c r="S149" s="41"/>
    </row>
    <row r="150" s="1" customFormat="1" ht="24" spans="1:19">
      <c r="A150" s="13">
        <v>309</v>
      </c>
      <c r="B150" s="29" t="s">
        <v>544</v>
      </c>
      <c r="C150" s="29"/>
      <c r="D150" s="29"/>
      <c r="E150" s="29"/>
      <c r="F150" s="29" t="s">
        <v>25</v>
      </c>
      <c r="G150" s="29" t="s">
        <v>30</v>
      </c>
      <c r="H150" s="29">
        <v>0</v>
      </c>
      <c r="I150" s="29" t="s">
        <v>526</v>
      </c>
      <c r="J150" s="29">
        <v>0</v>
      </c>
      <c r="K150" s="29">
        <v>0</v>
      </c>
      <c r="L150" s="29">
        <v>0</v>
      </c>
      <c r="M150" s="29">
        <v>0</v>
      </c>
      <c r="N150" s="29" t="s">
        <v>283</v>
      </c>
      <c r="O150" s="29">
        <v>0</v>
      </c>
      <c r="P150" s="29">
        <v>0</v>
      </c>
      <c r="Q150" s="29"/>
      <c r="R150" s="29"/>
      <c r="S150" s="29" t="s">
        <v>537</v>
      </c>
    </row>
    <row r="151" s="1" customFormat="1" ht="24" spans="1:19">
      <c r="A151" s="13">
        <v>312</v>
      </c>
      <c r="B151" s="29" t="s">
        <v>813</v>
      </c>
      <c r="C151" s="29"/>
      <c r="D151" s="29"/>
      <c r="E151" s="29"/>
      <c r="F151" s="29" t="s">
        <v>25</v>
      </c>
      <c r="G151" s="29" t="s">
        <v>30</v>
      </c>
      <c r="H151" s="29">
        <v>0</v>
      </c>
      <c r="I151" s="29" t="s">
        <v>526</v>
      </c>
      <c r="J151" s="29">
        <v>0</v>
      </c>
      <c r="K151" s="29">
        <v>0</v>
      </c>
      <c r="L151" s="29">
        <v>0</v>
      </c>
      <c r="M151" s="29">
        <v>0</v>
      </c>
      <c r="N151" s="29" t="s">
        <v>283</v>
      </c>
      <c r="O151" s="29">
        <v>0</v>
      </c>
      <c r="P151" s="29">
        <v>0</v>
      </c>
      <c r="Q151" s="29"/>
      <c r="R151" s="29"/>
      <c r="S151" s="29" t="s">
        <v>537</v>
      </c>
    </row>
    <row r="152" s="1" customFormat="1" ht="24" spans="1:19">
      <c r="A152" s="13">
        <v>314</v>
      </c>
      <c r="B152" s="22" t="s">
        <v>550</v>
      </c>
      <c r="C152" s="22"/>
      <c r="D152" s="22"/>
      <c r="E152" s="22"/>
      <c r="F152" s="22" t="s">
        <v>25</v>
      </c>
      <c r="G152" s="22" t="s">
        <v>25</v>
      </c>
      <c r="H152" s="22" t="s">
        <v>25</v>
      </c>
      <c r="I152" s="39"/>
      <c r="J152" s="22">
        <v>12.75</v>
      </c>
      <c r="K152" s="22">
        <v>4.5</v>
      </c>
      <c r="L152" s="22">
        <v>4.5</v>
      </c>
      <c r="M152" s="22">
        <v>3.75</v>
      </c>
      <c r="N152" s="22" t="s">
        <v>283</v>
      </c>
      <c r="O152" s="22">
        <v>0</v>
      </c>
      <c r="P152" s="22">
        <v>425</v>
      </c>
      <c r="Q152" s="39"/>
      <c r="R152" s="39"/>
      <c r="S152" s="22"/>
    </row>
    <row r="153" s="1" customFormat="1" ht="36" spans="1:19">
      <c r="A153" s="13">
        <v>315</v>
      </c>
      <c r="B153" s="23" t="s">
        <v>551</v>
      </c>
      <c r="C153" s="24"/>
      <c r="D153" s="24"/>
      <c r="E153" s="24"/>
      <c r="F153" s="24" t="s">
        <v>29</v>
      </c>
      <c r="G153" s="24" t="s">
        <v>552</v>
      </c>
      <c r="H153" s="24">
        <v>0</v>
      </c>
      <c r="I153" s="24"/>
      <c r="J153" s="24">
        <v>0</v>
      </c>
      <c r="K153" s="24">
        <v>0</v>
      </c>
      <c r="L153" s="24">
        <v>0</v>
      </c>
      <c r="M153" s="24">
        <v>0</v>
      </c>
      <c r="N153" s="25"/>
      <c r="O153" s="24">
        <v>0</v>
      </c>
      <c r="P153" s="24">
        <v>0</v>
      </c>
      <c r="Q153" s="25"/>
      <c r="R153" s="25"/>
      <c r="S153" s="25"/>
    </row>
    <row r="154" s="1" customFormat="1" ht="36" spans="1:19">
      <c r="A154" s="13">
        <v>316</v>
      </c>
      <c r="B154" s="23" t="s">
        <v>553</v>
      </c>
      <c r="C154" s="24"/>
      <c r="D154" s="24"/>
      <c r="E154" s="24"/>
      <c r="F154" s="24" t="s">
        <v>25</v>
      </c>
      <c r="G154" s="24" t="s">
        <v>30</v>
      </c>
      <c r="H154" s="24">
        <v>425</v>
      </c>
      <c r="I154" s="24" t="s">
        <v>554</v>
      </c>
      <c r="J154" s="24">
        <v>12.75</v>
      </c>
      <c r="K154" s="24">
        <v>4.5</v>
      </c>
      <c r="L154" s="24">
        <v>4.5</v>
      </c>
      <c r="M154" s="24">
        <v>3.75</v>
      </c>
      <c r="N154" s="24">
        <v>0</v>
      </c>
      <c r="O154" s="24">
        <v>0</v>
      </c>
      <c r="P154" s="24">
        <v>425</v>
      </c>
      <c r="Q154" s="24"/>
      <c r="R154" s="24"/>
      <c r="S154" s="25" t="s">
        <v>335</v>
      </c>
    </row>
    <row r="155" s="6" customFormat="1" ht="90" customHeight="1" spans="1:19">
      <c r="A155" s="13">
        <v>319</v>
      </c>
      <c r="B155" s="56"/>
      <c r="C155" s="48" t="s">
        <v>47</v>
      </c>
      <c r="D155" s="48" t="s">
        <v>52</v>
      </c>
      <c r="E155" s="48"/>
      <c r="F155" s="48" t="s">
        <v>25</v>
      </c>
      <c r="G155" s="48" t="s">
        <v>30</v>
      </c>
      <c r="H155" s="48">
        <v>425</v>
      </c>
      <c r="I155" s="34" t="s">
        <v>560</v>
      </c>
      <c r="J155" s="34">
        <v>12.75</v>
      </c>
      <c r="K155" s="34">
        <v>4.5</v>
      </c>
      <c r="L155" s="34">
        <v>4.5</v>
      </c>
      <c r="M155" s="34">
        <v>3.75</v>
      </c>
      <c r="N155" s="34" t="s">
        <v>283</v>
      </c>
      <c r="O155" s="34" t="s">
        <v>25</v>
      </c>
      <c r="P155" s="34">
        <v>425</v>
      </c>
      <c r="Q155" s="34" t="s">
        <v>844</v>
      </c>
      <c r="R155" s="34" t="s">
        <v>845</v>
      </c>
      <c r="S155" s="34" t="s">
        <v>335</v>
      </c>
    </row>
    <row r="156" s="1" customFormat="1" ht="36" spans="1:19">
      <c r="A156" s="13">
        <v>321</v>
      </c>
      <c r="B156" s="23" t="s">
        <v>564</v>
      </c>
      <c r="C156" s="24"/>
      <c r="D156" s="24"/>
      <c r="E156" s="24"/>
      <c r="F156" s="24" t="s">
        <v>25</v>
      </c>
      <c r="G156" s="24" t="s">
        <v>25</v>
      </c>
      <c r="H156" s="24">
        <v>0</v>
      </c>
      <c r="I156" s="24"/>
      <c r="J156" s="24">
        <v>0</v>
      </c>
      <c r="K156" s="24">
        <v>0</v>
      </c>
      <c r="L156" s="24">
        <v>0</v>
      </c>
      <c r="M156" s="24">
        <v>0</v>
      </c>
      <c r="N156" s="25"/>
      <c r="O156" s="24">
        <v>0</v>
      </c>
      <c r="P156" s="24">
        <v>0</v>
      </c>
      <c r="Q156" s="25"/>
      <c r="R156" s="25"/>
      <c r="S156" s="25"/>
    </row>
    <row r="157" s="1" customFormat="1" ht="36" spans="1:19">
      <c r="A157" s="13">
        <v>322</v>
      </c>
      <c r="B157" s="23" t="s">
        <v>565</v>
      </c>
      <c r="C157" s="24"/>
      <c r="D157" s="24"/>
      <c r="E157" s="24"/>
      <c r="F157" s="24" t="s">
        <v>25</v>
      </c>
      <c r="G157" s="24" t="s">
        <v>25</v>
      </c>
      <c r="H157" s="24">
        <v>0</v>
      </c>
      <c r="I157" s="24"/>
      <c r="J157" s="24">
        <v>0</v>
      </c>
      <c r="K157" s="24">
        <v>0</v>
      </c>
      <c r="L157" s="24">
        <v>0</v>
      </c>
      <c r="M157" s="24">
        <v>0</v>
      </c>
      <c r="N157" s="25"/>
      <c r="O157" s="24">
        <v>0</v>
      </c>
      <c r="P157" s="24">
        <v>0</v>
      </c>
      <c r="Q157" s="25"/>
      <c r="R157" s="25"/>
      <c r="S157" s="25"/>
    </row>
    <row r="158" s="1" customFormat="1" ht="36" spans="1:19">
      <c r="A158" s="13">
        <v>323</v>
      </c>
      <c r="B158" s="23" t="s">
        <v>566</v>
      </c>
      <c r="C158" s="24"/>
      <c r="D158" s="24"/>
      <c r="E158" s="24"/>
      <c r="F158" s="24" t="s">
        <v>29</v>
      </c>
      <c r="G158" s="24" t="s">
        <v>552</v>
      </c>
      <c r="H158" s="24">
        <v>0</v>
      </c>
      <c r="I158" s="24"/>
      <c r="J158" s="24">
        <v>0</v>
      </c>
      <c r="K158" s="24">
        <v>0</v>
      </c>
      <c r="L158" s="24">
        <v>0</v>
      </c>
      <c r="M158" s="24">
        <v>0</v>
      </c>
      <c r="N158" s="25"/>
      <c r="O158" s="24">
        <v>0</v>
      </c>
      <c r="P158" s="24">
        <v>0</v>
      </c>
      <c r="Q158" s="25"/>
      <c r="R158" s="25"/>
      <c r="S158" s="25"/>
    </row>
    <row r="159" s="1" customFormat="1" ht="36" spans="1:19">
      <c r="A159" s="13">
        <v>324</v>
      </c>
      <c r="B159" s="23" t="s">
        <v>567</v>
      </c>
      <c r="C159" s="24"/>
      <c r="D159" s="24"/>
      <c r="E159" s="24"/>
      <c r="F159" s="24" t="s">
        <v>29</v>
      </c>
      <c r="G159" s="24" t="s">
        <v>552</v>
      </c>
      <c r="H159" s="24">
        <v>0</v>
      </c>
      <c r="I159" s="24"/>
      <c r="J159" s="24">
        <v>0</v>
      </c>
      <c r="K159" s="24">
        <v>0</v>
      </c>
      <c r="L159" s="24">
        <v>0</v>
      </c>
      <c r="M159" s="24">
        <v>0</v>
      </c>
      <c r="N159" s="25"/>
      <c r="O159" s="24">
        <v>0</v>
      </c>
      <c r="P159" s="24">
        <v>0</v>
      </c>
      <c r="Q159" s="25"/>
      <c r="R159" s="25"/>
      <c r="S159" s="25"/>
    </row>
    <row r="160" s="1" customFormat="1" ht="35" customHeight="1" spans="1:19">
      <c r="A160" s="13">
        <v>325</v>
      </c>
      <c r="B160" s="22" t="s">
        <v>568</v>
      </c>
      <c r="C160" s="22"/>
      <c r="D160" s="22"/>
      <c r="E160" s="22"/>
      <c r="F160" s="22" t="s">
        <v>25</v>
      </c>
      <c r="G160" s="22" t="s">
        <v>25</v>
      </c>
      <c r="H160" s="22" t="s">
        <v>25</v>
      </c>
      <c r="I160" s="39"/>
      <c r="J160" s="22">
        <f>SUM(J161,J167,J168,J170,J173,J174,J183,J184,J188)</f>
        <v>867.245853</v>
      </c>
      <c r="K160" s="22">
        <f>SUM(K161,K167,K168,K170,K173,K174,K183,K184,K188)</f>
        <v>785.545853</v>
      </c>
      <c r="L160" s="22">
        <f>SUM(L161,L167,L168,L170,L173,L174,L183,L184,L188)</f>
        <v>0</v>
      </c>
      <c r="M160" s="22">
        <f>SUM(M161,M167,M168,M170,M173,M174,M183,M184,M188)</f>
        <v>81.7</v>
      </c>
      <c r="N160" s="22" t="s">
        <v>283</v>
      </c>
      <c r="O160" s="22">
        <v>810</v>
      </c>
      <c r="P160" s="22">
        <v>2767</v>
      </c>
      <c r="Q160" s="39"/>
      <c r="R160" s="39"/>
      <c r="S160" s="22"/>
    </row>
    <row r="161" s="1" customFormat="1" ht="35" customHeight="1" spans="1:19">
      <c r="A161" s="13">
        <v>326</v>
      </c>
      <c r="B161" s="23" t="s">
        <v>569</v>
      </c>
      <c r="C161" s="24"/>
      <c r="D161" s="24"/>
      <c r="E161" s="24"/>
      <c r="F161" s="24" t="s">
        <v>136</v>
      </c>
      <c r="G161" s="24" t="s">
        <v>570</v>
      </c>
      <c r="H161" s="24">
        <v>6.218473</v>
      </c>
      <c r="I161" s="24"/>
      <c r="J161" s="24">
        <f>SUM(J162:J166)</f>
        <v>624.475853</v>
      </c>
      <c r="K161" s="24">
        <f>SUM(K162:K166)</f>
        <v>542.775853</v>
      </c>
      <c r="L161" s="24">
        <f>SUM(L162:L166)</f>
        <v>0</v>
      </c>
      <c r="M161" s="24">
        <f>SUM(M162:M166)</f>
        <v>81.7</v>
      </c>
      <c r="N161" s="24" t="s">
        <v>283</v>
      </c>
      <c r="O161" s="24">
        <v>810</v>
      </c>
      <c r="P161" s="24">
        <v>2767</v>
      </c>
      <c r="Q161" s="25"/>
      <c r="R161" s="25"/>
      <c r="S161" s="25"/>
    </row>
    <row r="162" s="4" customFormat="1" ht="90" customHeight="1" spans="1:19">
      <c r="A162" s="13">
        <v>328</v>
      </c>
      <c r="B162" s="33" t="s">
        <v>586</v>
      </c>
      <c r="C162" s="33" t="s">
        <v>47</v>
      </c>
      <c r="D162" s="33" t="s">
        <v>52</v>
      </c>
      <c r="E162" s="33" t="s">
        <v>587</v>
      </c>
      <c r="F162" s="33" t="s">
        <v>420</v>
      </c>
      <c r="G162" s="33" t="s">
        <v>570</v>
      </c>
      <c r="H162" s="33">
        <v>0.195</v>
      </c>
      <c r="I162" s="33" t="s">
        <v>588</v>
      </c>
      <c r="J162" s="33">
        <v>6.8</v>
      </c>
      <c r="K162" s="33">
        <v>0</v>
      </c>
      <c r="L162" s="33">
        <v>0</v>
      </c>
      <c r="M162" s="33">
        <v>6.8</v>
      </c>
      <c r="N162" s="33" t="s">
        <v>283</v>
      </c>
      <c r="O162" s="33">
        <v>3</v>
      </c>
      <c r="P162" s="33">
        <v>8</v>
      </c>
      <c r="Q162" s="33" t="s">
        <v>589</v>
      </c>
      <c r="R162" s="33" t="s">
        <v>590</v>
      </c>
      <c r="S162" s="33" t="s">
        <v>576</v>
      </c>
    </row>
    <row r="163" s="4" customFormat="1" ht="90" customHeight="1" spans="1:19">
      <c r="A163" s="13">
        <v>329</v>
      </c>
      <c r="B163" s="33" t="s">
        <v>591</v>
      </c>
      <c r="C163" s="33" t="s">
        <v>47</v>
      </c>
      <c r="D163" s="33" t="s">
        <v>52</v>
      </c>
      <c r="E163" s="33" t="s">
        <v>592</v>
      </c>
      <c r="F163" s="33" t="s">
        <v>420</v>
      </c>
      <c r="G163" s="33" t="s">
        <v>570</v>
      </c>
      <c r="H163" s="33">
        <v>0.977</v>
      </c>
      <c r="I163" s="33" t="s">
        <v>593</v>
      </c>
      <c r="J163" s="33">
        <v>34.1</v>
      </c>
      <c r="K163" s="33">
        <v>0</v>
      </c>
      <c r="L163" s="33">
        <v>0</v>
      </c>
      <c r="M163" s="33">
        <v>34.1</v>
      </c>
      <c r="N163" s="33" t="s">
        <v>283</v>
      </c>
      <c r="O163" s="33">
        <v>21</v>
      </c>
      <c r="P163" s="33">
        <v>69</v>
      </c>
      <c r="Q163" s="33" t="s">
        <v>589</v>
      </c>
      <c r="R163" s="33" t="s">
        <v>594</v>
      </c>
      <c r="S163" s="33" t="s">
        <v>576</v>
      </c>
    </row>
    <row r="164" s="4" customFormat="1" ht="90" customHeight="1" spans="1:19">
      <c r="A164" s="13">
        <v>330</v>
      </c>
      <c r="B164" s="33" t="s">
        <v>595</v>
      </c>
      <c r="C164" s="33" t="s">
        <v>47</v>
      </c>
      <c r="D164" s="33" t="s">
        <v>52</v>
      </c>
      <c r="E164" s="33" t="s">
        <v>596</v>
      </c>
      <c r="F164" s="33" t="s">
        <v>420</v>
      </c>
      <c r="G164" s="33" t="s">
        <v>570</v>
      </c>
      <c r="H164" s="33">
        <v>1.166</v>
      </c>
      <c r="I164" s="33" t="s">
        <v>597</v>
      </c>
      <c r="J164" s="33">
        <v>40.8</v>
      </c>
      <c r="K164" s="33">
        <v>0</v>
      </c>
      <c r="L164" s="33">
        <v>0</v>
      </c>
      <c r="M164" s="33">
        <v>40.8</v>
      </c>
      <c r="N164" s="33" t="s">
        <v>283</v>
      </c>
      <c r="O164" s="33">
        <v>28</v>
      </c>
      <c r="P164" s="33">
        <v>92</v>
      </c>
      <c r="Q164" s="33" t="s">
        <v>589</v>
      </c>
      <c r="R164" s="33" t="s">
        <v>598</v>
      </c>
      <c r="S164" s="33" t="s">
        <v>576</v>
      </c>
    </row>
    <row r="165" s="4" customFormat="1" ht="90" customHeight="1" spans="1:19">
      <c r="A165" s="13">
        <v>335</v>
      </c>
      <c r="B165" s="33" t="s">
        <v>618</v>
      </c>
      <c r="C165" s="33" t="s">
        <v>47</v>
      </c>
      <c r="D165" s="33" t="s">
        <v>52</v>
      </c>
      <c r="E165" s="33" t="s">
        <v>619</v>
      </c>
      <c r="F165" s="33" t="s">
        <v>29</v>
      </c>
      <c r="G165" s="33" t="s">
        <v>570</v>
      </c>
      <c r="H165" s="33">
        <v>2.07077</v>
      </c>
      <c r="I165" s="33" t="s">
        <v>620</v>
      </c>
      <c r="J165" s="33">
        <f>K165+L165+M165</f>
        <v>193.512243</v>
      </c>
      <c r="K165" s="33">
        <v>193.512243</v>
      </c>
      <c r="L165" s="33">
        <v>0</v>
      </c>
      <c r="M165" s="33">
        <v>0</v>
      </c>
      <c r="N165" s="33" t="s">
        <v>283</v>
      </c>
      <c r="O165" s="33">
        <v>5</v>
      </c>
      <c r="P165" s="33">
        <v>6</v>
      </c>
      <c r="Q165" s="33" t="s">
        <v>589</v>
      </c>
      <c r="R165" s="33" t="s">
        <v>621</v>
      </c>
      <c r="S165" s="33" t="s">
        <v>576</v>
      </c>
    </row>
    <row r="166" s="4" customFormat="1" ht="90" customHeight="1" spans="1:19">
      <c r="A166" s="13">
        <v>336</v>
      </c>
      <c r="B166" s="33" t="s">
        <v>622</v>
      </c>
      <c r="C166" s="33" t="s">
        <v>47</v>
      </c>
      <c r="D166" s="33" t="s">
        <v>52</v>
      </c>
      <c r="E166" s="33" t="s">
        <v>623</v>
      </c>
      <c r="F166" s="33" t="s">
        <v>29</v>
      </c>
      <c r="G166" s="33" t="s">
        <v>570</v>
      </c>
      <c r="H166" s="33">
        <v>1.809703</v>
      </c>
      <c r="I166" s="33" t="s">
        <v>624</v>
      </c>
      <c r="J166" s="33">
        <f>K166+L166+M166</f>
        <v>349.26361</v>
      </c>
      <c r="K166" s="33">
        <v>349.26361</v>
      </c>
      <c r="L166" s="33">
        <v>0</v>
      </c>
      <c r="M166" s="33">
        <v>0</v>
      </c>
      <c r="N166" s="33" t="s">
        <v>283</v>
      </c>
      <c r="O166" s="33">
        <v>28</v>
      </c>
      <c r="P166" s="33">
        <v>92</v>
      </c>
      <c r="Q166" s="33" t="s">
        <v>589</v>
      </c>
      <c r="R166" s="33" t="s">
        <v>598</v>
      </c>
      <c r="S166" s="33" t="s">
        <v>576</v>
      </c>
    </row>
    <row r="167" s="1" customFormat="1" ht="61" customHeight="1" spans="1:19">
      <c r="A167" s="13">
        <v>345</v>
      </c>
      <c r="B167" s="23" t="s">
        <v>637</v>
      </c>
      <c r="C167" s="24"/>
      <c r="D167" s="24"/>
      <c r="E167" s="24"/>
      <c r="F167" s="24"/>
      <c r="G167" s="24"/>
      <c r="H167" s="24">
        <v>0</v>
      </c>
      <c r="I167" s="24"/>
      <c r="J167" s="24">
        <v>0</v>
      </c>
      <c r="K167" s="24">
        <v>0</v>
      </c>
      <c r="L167" s="24">
        <v>0</v>
      </c>
      <c r="M167" s="24">
        <v>0</v>
      </c>
      <c r="N167" s="25"/>
      <c r="O167" s="24">
        <v>0</v>
      </c>
      <c r="P167" s="24">
        <v>0</v>
      </c>
      <c r="Q167" s="25"/>
      <c r="R167" s="25"/>
      <c r="S167" s="25"/>
    </row>
    <row r="168" s="1" customFormat="1" ht="47" customHeight="1" spans="1:19">
      <c r="A168" s="13">
        <v>346</v>
      </c>
      <c r="B168" s="23" t="s">
        <v>638</v>
      </c>
      <c r="C168" s="24"/>
      <c r="D168" s="24"/>
      <c r="E168" s="24"/>
      <c r="F168" s="24" t="s">
        <v>29</v>
      </c>
      <c r="G168" s="24" t="s">
        <v>293</v>
      </c>
      <c r="H168" s="24">
        <v>1</v>
      </c>
      <c r="I168" s="24"/>
      <c r="J168" s="24">
        <f>SUM(J169)</f>
        <v>137.77</v>
      </c>
      <c r="K168" s="24">
        <f>SUM(K169)</f>
        <v>137.77</v>
      </c>
      <c r="L168" s="24">
        <f>SUM(L169)</f>
        <v>0</v>
      </c>
      <c r="M168" s="24">
        <f>SUM(M169)</f>
        <v>0</v>
      </c>
      <c r="N168" s="24" t="s">
        <v>283</v>
      </c>
      <c r="O168" s="24">
        <v>165</v>
      </c>
      <c r="P168" s="24">
        <v>515</v>
      </c>
      <c r="Q168" s="25"/>
      <c r="R168" s="25"/>
      <c r="S168" s="25" t="s">
        <v>365</v>
      </c>
    </row>
    <row r="169" s="4" customFormat="1" ht="90" customHeight="1" spans="1:19">
      <c r="A169" s="13">
        <v>348</v>
      </c>
      <c r="B169" s="33" t="s">
        <v>639</v>
      </c>
      <c r="C169" s="33" t="s">
        <v>47</v>
      </c>
      <c r="D169" s="33" t="s">
        <v>52</v>
      </c>
      <c r="E169" s="33"/>
      <c r="F169" s="33" t="s">
        <v>29</v>
      </c>
      <c r="G169" s="33" t="s">
        <v>293</v>
      </c>
      <c r="H169" s="33">
        <v>1</v>
      </c>
      <c r="I169" s="33" t="s">
        <v>640</v>
      </c>
      <c r="J169" s="33">
        <v>137.77</v>
      </c>
      <c r="K169" s="33">
        <v>137.77</v>
      </c>
      <c r="L169" s="33">
        <v>0</v>
      </c>
      <c r="M169" s="33">
        <v>0</v>
      </c>
      <c r="N169" s="33" t="s">
        <v>283</v>
      </c>
      <c r="O169" s="33">
        <v>165</v>
      </c>
      <c r="P169" s="33">
        <v>515</v>
      </c>
      <c r="Q169" s="33" t="s">
        <v>641</v>
      </c>
      <c r="R169" s="33" t="s">
        <v>642</v>
      </c>
      <c r="S169" s="33" t="s">
        <v>365</v>
      </c>
    </row>
    <row r="170" s="1" customFormat="1" ht="43" customHeight="1" spans="1:19">
      <c r="A170" s="13">
        <v>354</v>
      </c>
      <c r="B170" s="23" t="s">
        <v>643</v>
      </c>
      <c r="C170" s="24"/>
      <c r="D170" s="24"/>
      <c r="E170" s="24"/>
      <c r="F170" s="24" t="s">
        <v>25</v>
      </c>
      <c r="G170" s="24" t="s">
        <v>25</v>
      </c>
      <c r="H170" s="24" t="s">
        <v>25</v>
      </c>
      <c r="I170" s="24"/>
      <c r="J170" s="24">
        <v>0</v>
      </c>
      <c r="K170" s="24">
        <v>0</v>
      </c>
      <c r="L170" s="24">
        <v>0</v>
      </c>
      <c r="M170" s="24">
        <v>0</v>
      </c>
      <c r="N170" s="24" t="s">
        <v>283</v>
      </c>
      <c r="O170" s="24">
        <v>810</v>
      </c>
      <c r="P170" s="24">
        <v>2676</v>
      </c>
      <c r="Q170" s="25"/>
      <c r="R170" s="25"/>
      <c r="S170" s="25" t="s">
        <v>365</v>
      </c>
    </row>
    <row r="171" s="1" customFormat="1" ht="43" customHeight="1" spans="1:19">
      <c r="A171" s="13">
        <v>355</v>
      </c>
      <c r="B171" s="28" t="s">
        <v>644</v>
      </c>
      <c r="C171" s="28"/>
      <c r="D171" s="28"/>
      <c r="E171" s="28"/>
      <c r="F171" s="28" t="s">
        <v>645</v>
      </c>
      <c r="G171" s="28" t="s">
        <v>646</v>
      </c>
      <c r="H171" s="28">
        <v>0</v>
      </c>
      <c r="I171" s="41"/>
      <c r="J171" s="28">
        <v>0</v>
      </c>
      <c r="K171" s="28">
        <v>0</v>
      </c>
      <c r="L171" s="28">
        <v>0</v>
      </c>
      <c r="M171" s="28">
        <v>0</v>
      </c>
      <c r="N171" s="41" t="s">
        <v>283</v>
      </c>
      <c r="O171" s="28">
        <v>0</v>
      </c>
      <c r="P171" s="28">
        <v>0</v>
      </c>
      <c r="Q171" s="41"/>
      <c r="R171" s="41"/>
      <c r="S171" s="41" t="s">
        <v>365</v>
      </c>
    </row>
    <row r="172" s="1" customFormat="1" ht="37" customHeight="1" spans="1:19">
      <c r="A172" s="13">
        <v>356</v>
      </c>
      <c r="B172" s="28" t="s">
        <v>647</v>
      </c>
      <c r="C172" s="28"/>
      <c r="D172" s="28"/>
      <c r="E172" s="28"/>
      <c r="F172" s="28" t="s">
        <v>29</v>
      </c>
      <c r="G172" s="28" t="s">
        <v>293</v>
      </c>
      <c r="H172" s="28">
        <v>6</v>
      </c>
      <c r="I172" s="41"/>
      <c r="J172" s="28">
        <v>0</v>
      </c>
      <c r="K172" s="28">
        <v>0</v>
      </c>
      <c r="L172" s="28">
        <v>0</v>
      </c>
      <c r="M172" s="28">
        <v>0</v>
      </c>
      <c r="N172" s="41" t="s">
        <v>283</v>
      </c>
      <c r="O172" s="41">
        <v>810</v>
      </c>
      <c r="P172" s="41">
        <v>2676</v>
      </c>
      <c r="Q172" s="41"/>
      <c r="R172" s="41"/>
      <c r="S172" s="41" t="s">
        <v>365</v>
      </c>
    </row>
    <row r="173" s="1" customFormat="1" ht="36" spans="1:19">
      <c r="A173" s="13">
        <v>359</v>
      </c>
      <c r="B173" s="23" t="s">
        <v>652</v>
      </c>
      <c r="C173" s="24"/>
      <c r="D173" s="24"/>
      <c r="E173" s="24"/>
      <c r="F173" s="24" t="s">
        <v>25</v>
      </c>
      <c r="G173" s="24" t="s">
        <v>25</v>
      </c>
      <c r="H173" s="24" t="s">
        <v>25</v>
      </c>
      <c r="I173" s="24"/>
      <c r="J173" s="24">
        <v>0</v>
      </c>
      <c r="K173" s="24">
        <v>0</v>
      </c>
      <c r="L173" s="24">
        <v>0</v>
      </c>
      <c r="M173" s="24">
        <v>0</v>
      </c>
      <c r="N173" s="24" t="s">
        <v>283</v>
      </c>
      <c r="O173" s="24">
        <v>0</v>
      </c>
      <c r="P173" s="24">
        <v>0</v>
      </c>
      <c r="Q173" s="25"/>
      <c r="R173" s="25"/>
      <c r="S173" s="25"/>
    </row>
    <row r="174" s="1" customFormat="1" ht="36" spans="1:19">
      <c r="A174" s="13">
        <v>360</v>
      </c>
      <c r="B174" s="23" t="s">
        <v>653</v>
      </c>
      <c r="C174" s="24"/>
      <c r="D174" s="24"/>
      <c r="E174" s="24"/>
      <c r="F174" s="24" t="s">
        <v>25</v>
      </c>
      <c r="G174" s="24" t="s">
        <v>25</v>
      </c>
      <c r="H174" s="24" t="s">
        <v>25</v>
      </c>
      <c r="I174" s="24"/>
      <c r="J174" s="24">
        <v>0</v>
      </c>
      <c r="K174" s="24">
        <v>0</v>
      </c>
      <c r="L174" s="24">
        <v>0</v>
      </c>
      <c r="M174" s="24">
        <v>0</v>
      </c>
      <c r="N174" s="24" t="s">
        <v>283</v>
      </c>
      <c r="O174" s="24">
        <v>0</v>
      </c>
      <c r="P174" s="24">
        <v>0</v>
      </c>
      <c r="Q174" s="25"/>
      <c r="R174" s="25"/>
      <c r="S174" s="25"/>
    </row>
    <row r="175" s="1" customFormat="1" ht="24" spans="1:19">
      <c r="A175" s="13">
        <v>361</v>
      </c>
      <c r="B175" s="28" t="s">
        <v>654</v>
      </c>
      <c r="C175" s="28"/>
      <c r="D175" s="28"/>
      <c r="E175" s="28"/>
      <c r="F175" s="28"/>
      <c r="G175" s="28"/>
      <c r="H175" s="28"/>
      <c r="I175" s="41"/>
      <c r="J175" s="28">
        <v>0</v>
      </c>
      <c r="K175" s="28">
        <v>0</v>
      </c>
      <c r="L175" s="28">
        <v>0</v>
      </c>
      <c r="M175" s="28">
        <v>0</v>
      </c>
      <c r="N175" s="41"/>
      <c r="O175" s="28"/>
      <c r="P175" s="28"/>
      <c r="Q175" s="41"/>
      <c r="R175" s="41"/>
      <c r="S175" s="41"/>
    </row>
    <row r="176" s="1" customFormat="1" ht="24" spans="1:19">
      <c r="A176" s="13">
        <v>362</v>
      </c>
      <c r="B176" s="28" t="s">
        <v>655</v>
      </c>
      <c r="C176" s="28"/>
      <c r="D176" s="28"/>
      <c r="E176" s="28"/>
      <c r="F176" s="28"/>
      <c r="G176" s="28"/>
      <c r="H176" s="28"/>
      <c r="I176" s="41"/>
      <c r="J176" s="28">
        <v>0</v>
      </c>
      <c r="K176" s="28">
        <v>0</v>
      </c>
      <c r="L176" s="28">
        <v>0</v>
      </c>
      <c r="M176" s="28">
        <v>0</v>
      </c>
      <c r="N176" s="41"/>
      <c r="O176" s="28"/>
      <c r="P176" s="28"/>
      <c r="Q176" s="41"/>
      <c r="R176" s="41"/>
      <c r="S176" s="41"/>
    </row>
    <row r="177" s="1" customFormat="1" ht="24" spans="1:19">
      <c r="A177" s="13">
        <v>363</v>
      </c>
      <c r="B177" s="28" t="s">
        <v>656</v>
      </c>
      <c r="C177" s="28"/>
      <c r="D177" s="28"/>
      <c r="E177" s="28"/>
      <c r="F177" s="28"/>
      <c r="G177" s="28"/>
      <c r="H177" s="28"/>
      <c r="I177" s="41"/>
      <c r="J177" s="28">
        <v>0</v>
      </c>
      <c r="K177" s="28">
        <v>0</v>
      </c>
      <c r="L177" s="28">
        <v>0</v>
      </c>
      <c r="M177" s="28">
        <v>0</v>
      </c>
      <c r="N177" s="41"/>
      <c r="O177" s="28"/>
      <c r="P177" s="28"/>
      <c r="Q177" s="41"/>
      <c r="R177" s="41"/>
      <c r="S177" s="41"/>
    </row>
    <row r="178" s="1" customFormat="1" ht="24" spans="1:19">
      <c r="A178" s="13">
        <v>364</v>
      </c>
      <c r="B178" s="28" t="s">
        <v>657</v>
      </c>
      <c r="C178" s="28"/>
      <c r="D178" s="28"/>
      <c r="E178" s="28"/>
      <c r="F178" s="28"/>
      <c r="G178" s="28"/>
      <c r="H178" s="28"/>
      <c r="I178" s="41"/>
      <c r="J178" s="28">
        <v>0</v>
      </c>
      <c r="K178" s="28">
        <v>0</v>
      </c>
      <c r="L178" s="28">
        <v>0</v>
      </c>
      <c r="M178" s="28">
        <v>0</v>
      </c>
      <c r="N178" s="41"/>
      <c r="O178" s="28"/>
      <c r="P178" s="28"/>
      <c r="Q178" s="41"/>
      <c r="R178" s="41"/>
      <c r="S178" s="41"/>
    </row>
    <row r="179" s="1" customFormat="1" ht="24" spans="1:19">
      <c r="A179" s="13">
        <v>366</v>
      </c>
      <c r="B179" s="28" t="s">
        <v>658</v>
      </c>
      <c r="C179" s="28"/>
      <c r="D179" s="28"/>
      <c r="E179" s="28"/>
      <c r="F179" s="28"/>
      <c r="G179" s="28"/>
      <c r="H179" s="28"/>
      <c r="I179" s="28"/>
      <c r="J179" s="28">
        <v>0</v>
      </c>
      <c r="K179" s="28">
        <v>0</v>
      </c>
      <c r="L179" s="28">
        <v>0</v>
      </c>
      <c r="M179" s="28">
        <v>0</v>
      </c>
      <c r="N179" s="41"/>
      <c r="O179" s="28"/>
      <c r="P179" s="28"/>
      <c r="Q179" s="41"/>
      <c r="R179" s="41"/>
      <c r="S179" s="41"/>
    </row>
    <row r="180" s="1" customFormat="1" ht="36" spans="1:19">
      <c r="A180" s="13">
        <v>369</v>
      </c>
      <c r="B180" s="28" t="s">
        <v>659</v>
      </c>
      <c r="C180" s="28"/>
      <c r="D180" s="28"/>
      <c r="E180" s="28"/>
      <c r="F180" s="28"/>
      <c r="G180" s="28"/>
      <c r="H180" s="28"/>
      <c r="I180" s="28"/>
      <c r="J180" s="28">
        <v>0</v>
      </c>
      <c r="K180" s="28">
        <v>0</v>
      </c>
      <c r="L180" s="28">
        <v>0</v>
      </c>
      <c r="M180" s="28">
        <v>0</v>
      </c>
      <c r="N180" s="41"/>
      <c r="O180" s="28"/>
      <c r="P180" s="28"/>
      <c r="Q180" s="41"/>
      <c r="R180" s="41"/>
      <c r="S180" s="41"/>
    </row>
    <row r="181" s="1" customFormat="1" ht="36" spans="1:19">
      <c r="A181" s="13">
        <v>370</v>
      </c>
      <c r="B181" s="28" t="s">
        <v>660</v>
      </c>
      <c r="C181" s="28"/>
      <c r="D181" s="28"/>
      <c r="E181" s="28"/>
      <c r="F181" s="28"/>
      <c r="G181" s="28"/>
      <c r="H181" s="28"/>
      <c r="I181" s="28"/>
      <c r="J181" s="28">
        <v>0</v>
      </c>
      <c r="K181" s="28">
        <v>0</v>
      </c>
      <c r="L181" s="28">
        <v>0</v>
      </c>
      <c r="M181" s="28">
        <v>0</v>
      </c>
      <c r="N181" s="41"/>
      <c r="O181" s="28"/>
      <c r="P181" s="28"/>
      <c r="Q181" s="41"/>
      <c r="R181" s="41"/>
      <c r="S181" s="41"/>
    </row>
    <row r="182" s="1" customFormat="1" ht="24" spans="1:19">
      <c r="A182" s="13">
        <v>371</v>
      </c>
      <c r="B182" s="28" t="s">
        <v>661</v>
      </c>
      <c r="C182" s="28"/>
      <c r="D182" s="28"/>
      <c r="E182" s="28"/>
      <c r="F182" s="28"/>
      <c r="G182" s="28"/>
      <c r="H182" s="28"/>
      <c r="I182" s="28"/>
      <c r="J182" s="28">
        <v>0</v>
      </c>
      <c r="K182" s="28">
        <v>0</v>
      </c>
      <c r="L182" s="28">
        <v>0</v>
      </c>
      <c r="M182" s="28">
        <v>0</v>
      </c>
      <c r="N182" s="41"/>
      <c r="O182" s="28"/>
      <c r="P182" s="28"/>
      <c r="Q182" s="41"/>
      <c r="R182" s="41"/>
      <c r="S182" s="41"/>
    </row>
    <row r="183" s="1" customFormat="1" ht="36" spans="1:19">
      <c r="A183" s="13">
        <v>372</v>
      </c>
      <c r="B183" s="23" t="s">
        <v>662</v>
      </c>
      <c r="C183" s="24"/>
      <c r="D183" s="24"/>
      <c r="E183" s="24"/>
      <c r="F183" s="24" t="s">
        <v>25</v>
      </c>
      <c r="G183" s="24" t="s">
        <v>25</v>
      </c>
      <c r="H183" s="24" t="s">
        <v>25</v>
      </c>
      <c r="I183" s="24"/>
      <c r="J183" s="24">
        <v>0</v>
      </c>
      <c r="K183" s="24">
        <v>0</v>
      </c>
      <c r="L183" s="24">
        <v>0</v>
      </c>
      <c r="M183" s="24">
        <v>0</v>
      </c>
      <c r="N183" s="24" t="s">
        <v>283</v>
      </c>
      <c r="O183" s="24">
        <v>0</v>
      </c>
      <c r="P183" s="24">
        <v>0</v>
      </c>
      <c r="Q183" s="25"/>
      <c r="R183" s="25"/>
      <c r="S183" s="25"/>
    </row>
    <row r="184" s="1" customFormat="1" ht="48" spans="1:19">
      <c r="A184" s="13">
        <v>373</v>
      </c>
      <c r="B184" s="23" t="s">
        <v>663</v>
      </c>
      <c r="C184" s="24"/>
      <c r="D184" s="24"/>
      <c r="E184" s="24"/>
      <c r="F184" s="24"/>
      <c r="G184" s="24"/>
      <c r="H184" s="24"/>
      <c r="I184" s="24"/>
      <c r="J184" s="24">
        <v>5</v>
      </c>
      <c r="K184" s="24">
        <v>5</v>
      </c>
      <c r="L184" s="24">
        <v>0</v>
      </c>
      <c r="M184" s="24">
        <v>0</v>
      </c>
      <c r="N184" s="24" t="s">
        <v>283</v>
      </c>
      <c r="O184" s="24">
        <v>165</v>
      </c>
      <c r="P184" s="24">
        <v>515</v>
      </c>
      <c r="Q184" s="25"/>
      <c r="R184" s="25"/>
      <c r="S184" s="25"/>
    </row>
    <row r="185" s="1" customFormat="1" ht="24" spans="1:19">
      <c r="A185" s="13">
        <v>374</v>
      </c>
      <c r="B185" s="28" t="s">
        <v>664</v>
      </c>
      <c r="C185" s="28" t="s">
        <v>25</v>
      </c>
      <c r="D185" s="28"/>
      <c r="E185" s="28"/>
      <c r="F185" s="28" t="s">
        <v>29</v>
      </c>
      <c r="G185" s="28" t="s">
        <v>293</v>
      </c>
      <c r="H185" s="28">
        <v>0</v>
      </c>
      <c r="I185" s="28"/>
      <c r="J185" s="28">
        <v>0</v>
      </c>
      <c r="K185" s="28">
        <v>0</v>
      </c>
      <c r="L185" s="28">
        <v>0</v>
      </c>
      <c r="M185" s="28">
        <v>0</v>
      </c>
      <c r="N185" s="28" t="s">
        <v>283</v>
      </c>
      <c r="O185" s="28">
        <v>0</v>
      </c>
      <c r="P185" s="28">
        <v>0</v>
      </c>
      <c r="Q185" s="28"/>
      <c r="R185" s="28"/>
      <c r="S185" s="28"/>
    </row>
    <row r="186" s="1" customFormat="1" ht="24" spans="1:19">
      <c r="A186" s="13">
        <v>377</v>
      </c>
      <c r="B186" s="28" t="s">
        <v>665</v>
      </c>
      <c r="C186" s="28" t="s">
        <v>25</v>
      </c>
      <c r="D186" s="28"/>
      <c r="E186" s="28"/>
      <c r="F186" s="28" t="s">
        <v>29</v>
      </c>
      <c r="G186" s="28" t="s">
        <v>293</v>
      </c>
      <c r="H186" s="28">
        <v>1</v>
      </c>
      <c r="I186" s="28" t="s">
        <v>666</v>
      </c>
      <c r="J186" s="28">
        <v>5</v>
      </c>
      <c r="K186" s="28">
        <v>5</v>
      </c>
      <c r="L186" s="28">
        <v>0</v>
      </c>
      <c r="M186" s="28">
        <v>0</v>
      </c>
      <c r="N186" s="28" t="s">
        <v>283</v>
      </c>
      <c r="O186" s="28">
        <v>165</v>
      </c>
      <c r="P186" s="28">
        <v>515</v>
      </c>
      <c r="Q186" s="28"/>
      <c r="R186" s="28"/>
      <c r="S186" s="28" t="s">
        <v>669</v>
      </c>
    </row>
    <row r="187" s="6" customFormat="1" ht="90" customHeight="1" spans="1:19">
      <c r="A187" s="13">
        <v>379</v>
      </c>
      <c r="B187" s="34" t="s">
        <v>666</v>
      </c>
      <c r="C187" s="48" t="s">
        <v>47</v>
      </c>
      <c r="D187" s="48" t="s">
        <v>52</v>
      </c>
      <c r="E187" s="48"/>
      <c r="F187" s="48" t="s">
        <v>29</v>
      </c>
      <c r="G187" s="48" t="s">
        <v>293</v>
      </c>
      <c r="H187" s="48">
        <v>1</v>
      </c>
      <c r="I187" s="34" t="s">
        <v>672</v>
      </c>
      <c r="J187" s="34">
        <v>5</v>
      </c>
      <c r="K187" s="34">
        <v>5</v>
      </c>
      <c r="L187" s="34">
        <v>0</v>
      </c>
      <c r="M187" s="34">
        <v>0</v>
      </c>
      <c r="N187" s="34" t="s">
        <v>283</v>
      </c>
      <c r="O187" s="34">
        <v>165</v>
      </c>
      <c r="P187" s="34">
        <v>515</v>
      </c>
      <c r="Q187" s="34" t="s">
        <v>673</v>
      </c>
      <c r="R187" s="34" t="s">
        <v>642</v>
      </c>
      <c r="S187" s="34" t="s">
        <v>669</v>
      </c>
    </row>
    <row r="188" s="1" customFormat="1" ht="36" spans="1:19">
      <c r="A188" s="13">
        <v>380</v>
      </c>
      <c r="B188" s="23" t="s">
        <v>675</v>
      </c>
      <c r="C188" s="24"/>
      <c r="D188" s="24"/>
      <c r="E188" s="24"/>
      <c r="F188" s="24" t="s">
        <v>25</v>
      </c>
      <c r="G188" s="24" t="s">
        <v>25</v>
      </c>
      <c r="H188" s="24" t="s">
        <v>25</v>
      </c>
      <c r="I188" s="23"/>
      <c r="J188" s="23">
        <v>100</v>
      </c>
      <c r="K188" s="23">
        <v>100</v>
      </c>
      <c r="L188" s="23">
        <v>0</v>
      </c>
      <c r="M188" s="23">
        <v>0</v>
      </c>
      <c r="N188" s="23" t="s">
        <v>602</v>
      </c>
      <c r="O188" s="23">
        <v>21</v>
      </c>
      <c r="P188" s="23">
        <v>69</v>
      </c>
      <c r="Q188" s="23"/>
      <c r="R188" s="23"/>
      <c r="S188" s="23" t="s">
        <v>605</v>
      </c>
    </row>
    <row r="189" s="4" customFormat="1" ht="90" customHeight="1" spans="1:19">
      <c r="A189" s="13">
        <v>373</v>
      </c>
      <c r="B189" s="33" t="s">
        <v>676</v>
      </c>
      <c r="C189" s="33" t="s">
        <v>47</v>
      </c>
      <c r="D189" s="33" t="s">
        <v>52</v>
      </c>
      <c r="E189" s="33" t="s">
        <v>592</v>
      </c>
      <c r="F189" s="33" t="s">
        <v>29</v>
      </c>
      <c r="G189" s="33" t="s">
        <v>258</v>
      </c>
      <c r="H189" s="33">
        <v>1</v>
      </c>
      <c r="I189" s="33" t="s">
        <v>677</v>
      </c>
      <c r="J189" s="33">
        <f t="shared" ref="J189:M189" si="1">SUM(J190:J194)</f>
        <v>100</v>
      </c>
      <c r="K189" s="33">
        <f t="shared" si="1"/>
        <v>100</v>
      </c>
      <c r="L189" s="33">
        <f t="shared" si="1"/>
        <v>0</v>
      </c>
      <c r="M189" s="33">
        <f t="shared" si="1"/>
        <v>0</v>
      </c>
      <c r="N189" s="33" t="s">
        <v>602</v>
      </c>
      <c r="O189" s="33">
        <v>21</v>
      </c>
      <c r="P189" s="33">
        <v>69</v>
      </c>
      <c r="Q189" s="33" t="s">
        <v>678</v>
      </c>
      <c r="R189" s="33" t="s">
        <v>679</v>
      </c>
      <c r="S189" s="33" t="s">
        <v>605</v>
      </c>
    </row>
    <row r="190" s="4" customFormat="1" ht="90" customHeight="1" spans="1:19">
      <c r="A190" s="13">
        <v>374</v>
      </c>
      <c r="B190" s="33" t="s">
        <v>680</v>
      </c>
      <c r="C190" s="33" t="s">
        <v>47</v>
      </c>
      <c r="D190" s="33" t="s">
        <v>52</v>
      </c>
      <c r="E190" s="33" t="s">
        <v>592</v>
      </c>
      <c r="F190" s="33" t="s">
        <v>29</v>
      </c>
      <c r="G190" s="33" t="s">
        <v>681</v>
      </c>
      <c r="H190" s="33">
        <v>1340</v>
      </c>
      <c r="I190" s="33" t="s">
        <v>682</v>
      </c>
      <c r="J190" s="33">
        <v>40</v>
      </c>
      <c r="K190" s="33">
        <v>40</v>
      </c>
      <c r="L190" s="33">
        <v>0</v>
      </c>
      <c r="M190" s="33">
        <v>0</v>
      </c>
      <c r="N190" s="33" t="s">
        <v>602</v>
      </c>
      <c r="O190" s="33">
        <v>21</v>
      </c>
      <c r="P190" s="33">
        <v>69</v>
      </c>
      <c r="Q190" s="33" t="s">
        <v>683</v>
      </c>
      <c r="R190" s="33" t="s">
        <v>679</v>
      </c>
      <c r="S190" s="33" t="s">
        <v>605</v>
      </c>
    </row>
    <row r="191" s="4" customFormat="1" ht="90" customHeight="1" spans="1:19">
      <c r="A191" s="13">
        <v>375</v>
      </c>
      <c r="B191" s="33" t="s">
        <v>684</v>
      </c>
      <c r="C191" s="33" t="s">
        <v>47</v>
      </c>
      <c r="D191" s="33" t="s">
        <v>52</v>
      </c>
      <c r="E191" s="33" t="s">
        <v>592</v>
      </c>
      <c r="F191" s="33" t="s">
        <v>29</v>
      </c>
      <c r="G191" s="33" t="s">
        <v>685</v>
      </c>
      <c r="H191" s="33">
        <v>60</v>
      </c>
      <c r="I191" s="33" t="s">
        <v>686</v>
      </c>
      <c r="J191" s="33">
        <v>28</v>
      </c>
      <c r="K191" s="33">
        <v>28</v>
      </c>
      <c r="L191" s="33">
        <v>0</v>
      </c>
      <c r="M191" s="33">
        <v>0</v>
      </c>
      <c r="N191" s="33" t="s">
        <v>602</v>
      </c>
      <c r="O191" s="33">
        <v>21</v>
      </c>
      <c r="P191" s="33">
        <v>69</v>
      </c>
      <c r="Q191" s="33" t="s">
        <v>687</v>
      </c>
      <c r="R191" s="33" t="s">
        <v>679</v>
      </c>
      <c r="S191" s="33" t="s">
        <v>605</v>
      </c>
    </row>
    <row r="192" s="4" customFormat="1" ht="90" customHeight="1" spans="1:19">
      <c r="A192" s="13">
        <v>376</v>
      </c>
      <c r="B192" s="33" t="s">
        <v>688</v>
      </c>
      <c r="C192" s="33" t="s">
        <v>47</v>
      </c>
      <c r="D192" s="33" t="s">
        <v>52</v>
      </c>
      <c r="E192" s="33" t="s">
        <v>592</v>
      </c>
      <c r="F192" s="33" t="s">
        <v>29</v>
      </c>
      <c r="G192" s="33" t="s">
        <v>689</v>
      </c>
      <c r="H192" s="33">
        <v>1</v>
      </c>
      <c r="I192" s="33" t="s">
        <v>690</v>
      </c>
      <c r="J192" s="33">
        <v>10</v>
      </c>
      <c r="K192" s="33">
        <v>10</v>
      </c>
      <c r="L192" s="33">
        <v>0</v>
      </c>
      <c r="M192" s="33">
        <v>0</v>
      </c>
      <c r="N192" s="33" t="s">
        <v>602</v>
      </c>
      <c r="O192" s="33">
        <v>21</v>
      </c>
      <c r="P192" s="33">
        <v>69</v>
      </c>
      <c r="Q192" s="33" t="s">
        <v>691</v>
      </c>
      <c r="R192" s="33" t="s">
        <v>679</v>
      </c>
      <c r="S192" s="33" t="s">
        <v>605</v>
      </c>
    </row>
    <row r="193" s="4" customFormat="1" ht="90" customHeight="1" spans="1:19">
      <c r="A193" s="13">
        <v>377</v>
      </c>
      <c r="B193" s="33" t="s">
        <v>692</v>
      </c>
      <c r="C193" s="33" t="s">
        <v>47</v>
      </c>
      <c r="D193" s="33" t="s">
        <v>52</v>
      </c>
      <c r="E193" s="33" t="s">
        <v>592</v>
      </c>
      <c r="F193" s="33" t="s">
        <v>29</v>
      </c>
      <c r="G193" s="33" t="s">
        <v>258</v>
      </c>
      <c r="H193" s="33">
        <v>1</v>
      </c>
      <c r="I193" s="33" t="s">
        <v>693</v>
      </c>
      <c r="J193" s="33">
        <v>2</v>
      </c>
      <c r="K193" s="33">
        <v>2</v>
      </c>
      <c r="L193" s="33">
        <v>0</v>
      </c>
      <c r="M193" s="33">
        <v>0</v>
      </c>
      <c r="N193" s="33" t="s">
        <v>602</v>
      </c>
      <c r="O193" s="33">
        <v>21</v>
      </c>
      <c r="P193" s="33">
        <v>69</v>
      </c>
      <c r="Q193" s="33" t="s">
        <v>694</v>
      </c>
      <c r="R193" s="33" t="s">
        <v>679</v>
      </c>
      <c r="S193" s="33" t="s">
        <v>605</v>
      </c>
    </row>
    <row r="194" s="4" customFormat="1" ht="90" customHeight="1" spans="1:19">
      <c r="A194" s="13">
        <v>378</v>
      </c>
      <c r="B194" s="33" t="s">
        <v>695</v>
      </c>
      <c r="C194" s="33" t="s">
        <v>47</v>
      </c>
      <c r="D194" s="33" t="s">
        <v>52</v>
      </c>
      <c r="E194" s="33" t="s">
        <v>592</v>
      </c>
      <c r="F194" s="33" t="s">
        <v>29</v>
      </c>
      <c r="G194" s="33" t="s">
        <v>258</v>
      </c>
      <c r="H194" s="33">
        <v>1</v>
      </c>
      <c r="I194" s="33" t="s">
        <v>696</v>
      </c>
      <c r="J194" s="33">
        <v>20</v>
      </c>
      <c r="K194" s="33">
        <v>20</v>
      </c>
      <c r="L194" s="33">
        <v>0</v>
      </c>
      <c r="M194" s="33">
        <v>0</v>
      </c>
      <c r="N194" s="33" t="s">
        <v>602</v>
      </c>
      <c r="O194" s="33">
        <v>21</v>
      </c>
      <c r="P194" s="33">
        <v>69</v>
      </c>
      <c r="Q194" s="33" t="s">
        <v>697</v>
      </c>
      <c r="R194" s="33" t="s">
        <v>679</v>
      </c>
      <c r="S194" s="33" t="s">
        <v>605</v>
      </c>
    </row>
    <row r="195" s="1" customFormat="1" ht="33" customHeight="1" spans="1:19">
      <c r="A195" s="13">
        <v>395</v>
      </c>
      <c r="B195" s="22" t="s">
        <v>734</v>
      </c>
      <c r="C195" s="22"/>
      <c r="D195" s="22"/>
      <c r="E195" s="22"/>
      <c r="F195" s="22" t="s">
        <v>25</v>
      </c>
      <c r="G195" s="22" t="s">
        <v>25</v>
      </c>
      <c r="H195" s="22" t="s">
        <v>25</v>
      </c>
      <c r="I195" s="22"/>
      <c r="J195" s="22">
        <v>3.6</v>
      </c>
      <c r="K195" s="22">
        <v>1.2</v>
      </c>
      <c r="L195" s="22">
        <v>1.2</v>
      </c>
      <c r="M195" s="22">
        <v>1.2</v>
      </c>
      <c r="N195" s="22" t="s">
        <v>283</v>
      </c>
      <c r="O195" s="22">
        <v>2</v>
      </c>
      <c r="P195" s="22">
        <v>2</v>
      </c>
      <c r="Q195" s="22"/>
      <c r="R195" s="22"/>
      <c r="S195" s="22" t="s">
        <v>735</v>
      </c>
    </row>
    <row r="196" s="1" customFormat="1" ht="36" spans="1:19">
      <c r="A196" s="13">
        <v>396</v>
      </c>
      <c r="B196" s="23" t="s">
        <v>736</v>
      </c>
      <c r="C196" s="24"/>
      <c r="D196" s="24"/>
      <c r="E196" s="24"/>
      <c r="F196" s="24" t="s">
        <v>29</v>
      </c>
      <c r="G196" s="24" t="s">
        <v>570</v>
      </c>
      <c r="H196" s="24">
        <v>0</v>
      </c>
      <c r="I196" s="23"/>
      <c r="J196" s="24">
        <v>0</v>
      </c>
      <c r="K196" s="24">
        <v>0</v>
      </c>
      <c r="L196" s="24">
        <v>0</v>
      </c>
      <c r="M196" s="24">
        <v>0</v>
      </c>
      <c r="N196" s="24" t="s">
        <v>283</v>
      </c>
      <c r="O196" s="24">
        <v>0</v>
      </c>
      <c r="P196" s="24">
        <v>0</v>
      </c>
      <c r="Q196" s="23"/>
      <c r="R196" s="23"/>
      <c r="S196" s="23" t="s">
        <v>735</v>
      </c>
    </row>
    <row r="197" s="1" customFormat="1" ht="36" spans="1:19">
      <c r="A197" s="13">
        <v>397</v>
      </c>
      <c r="B197" s="23" t="s">
        <v>737</v>
      </c>
      <c r="C197" s="24"/>
      <c r="D197" s="24"/>
      <c r="E197" s="24"/>
      <c r="F197" s="24" t="s">
        <v>29</v>
      </c>
      <c r="G197" s="24" t="s">
        <v>293</v>
      </c>
      <c r="H197" s="24">
        <v>0</v>
      </c>
      <c r="I197" s="23"/>
      <c r="J197" s="24">
        <v>0</v>
      </c>
      <c r="K197" s="24">
        <v>0</v>
      </c>
      <c r="L197" s="24">
        <v>0</v>
      </c>
      <c r="M197" s="24">
        <v>0</v>
      </c>
      <c r="N197" s="24" t="s">
        <v>283</v>
      </c>
      <c r="O197" s="24">
        <v>0</v>
      </c>
      <c r="P197" s="24">
        <v>0</v>
      </c>
      <c r="Q197" s="23"/>
      <c r="R197" s="23"/>
      <c r="S197" s="23" t="s">
        <v>735</v>
      </c>
    </row>
    <row r="198" s="1" customFormat="1" ht="48" spans="1:19">
      <c r="A198" s="13">
        <v>398</v>
      </c>
      <c r="B198" s="23" t="s">
        <v>738</v>
      </c>
      <c r="C198" s="24"/>
      <c r="D198" s="24"/>
      <c r="E198" s="24"/>
      <c r="F198" s="24" t="s">
        <v>29</v>
      </c>
      <c r="G198" s="24" t="s">
        <v>293</v>
      </c>
      <c r="H198" s="24">
        <v>0</v>
      </c>
      <c r="I198" s="23"/>
      <c r="J198" s="24">
        <v>0</v>
      </c>
      <c r="K198" s="24">
        <v>0</v>
      </c>
      <c r="L198" s="24">
        <v>0</v>
      </c>
      <c r="M198" s="24">
        <v>0</v>
      </c>
      <c r="N198" s="24" t="s">
        <v>283</v>
      </c>
      <c r="O198" s="24">
        <v>0</v>
      </c>
      <c r="P198" s="24">
        <v>0</v>
      </c>
      <c r="Q198" s="23"/>
      <c r="R198" s="23"/>
      <c r="S198" s="23" t="s">
        <v>735</v>
      </c>
    </row>
    <row r="199" s="1" customFormat="1" ht="36" spans="1:19">
      <c r="A199" s="13">
        <v>399</v>
      </c>
      <c r="B199" s="23" t="s">
        <v>739</v>
      </c>
      <c r="C199" s="24"/>
      <c r="D199" s="24"/>
      <c r="E199" s="24"/>
      <c r="F199" s="24" t="s">
        <v>29</v>
      </c>
      <c r="G199" s="24" t="s">
        <v>30</v>
      </c>
      <c r="H199" s="24">
        <v>2</v>
      </c>
      <c r="I199" s="24"/>
      <c r="J199" s="24">
        <v>3.6</v>
      </c>
      <c r="K199" s="24">
        <v>1.2</v>
      </c>
      <c r="L199" s="24">
        <v>1.2</v>
      </c>
      <c r="M199" s="24">
        <v>1.2</v>
      </c>
      <c r="N199" s="24" t="s">
        <v>283</v>
      </c>
      <c r="O199" s="24">
        <v>2</v>
      </c>
      <c r="P199" s="24">
        <v>2</v>
      </c>
      <c r="Q199" s="23"/>
      <c r="R199" s="23"/>
      <c r="S199" s="23" t="s">
        <v>735</v>
      </c>
    </row>
    <row r="200" s="1" customFormat="1" ht="24" spans="1:19">
      <c r="A200" s="13">
        <v>400</v>
      </c>
      <c r="B200" s="29" t="s">
        <v>740</v>
      </c>
      <c r="C200" s="29" t="s">
        <v>25</v>
      </c>
      <c r="D200" s="29"/>
      <c r="E200" s="29"/>
      <c r="F200" s="29" t="s">
        <v>25</v>
      </c>
      <c r="G200" s="29" t="s">
        <v>30</v>
      </c>
      <c r="H200" s="29">
        <v>2</v>
      </c>
      <c r="I200" s="29"/>
      <c r="J200" s="29">
        <v>3.6</v>
      </c>
      <c r="K200" s="29">
        <v>1.2</v>
      </c>
      <c r="L200" s="29">
        <v>1.2</v>
      </c>
      <c r="M200" s="29">
        <v>1.2</v>
      </c>
      <c r="N200" s="29" t="s">
        <v>283</v>
      </c>
      <c r="O200" s="29">
        <v>2</v>
      </c>
      <c r="P200" s="29">
        <v>2</v>
      </c>
      <c r="Q200" s="29"/>
      <c r="R200" s="29"/>
      <c r="S200" s="29" t="s">
        <v>735</v>
      </c>
    </row>
    <row r="201" s="6" customFormat="1" ht="90" customHeight="1" spans="1:19">
      <c r="A201" s="13">
        <v>401</v>
      </c>
      <c r="B201" s="56"/>
      <c r="C201" s="34" t="s">
        <v>47</v>
      </c>
      <c r="D201" s="34" t="s">
        <v>52</v>
      </c>
      <c r="E201" s="34"/>
      <c r="F201" s="34" t="s">
        <v>25</v>
      </c>
      <c r="G201" s="34" t="s">
        <v>30</v>
      </c>
      <c r="H201" s="34">
        <v>2</v>
      </c>
      <c r="I201" s="34" t="s">
        <v>743</v>
      </c>
      <c r="J201" s="34">
        <v>3.6</v>
      </c>
      <c r="K201" s="34">
        <v>1.2</v>
      </c>
      <c r="L201" s="34">
        <v>1.2</v>
      </c>
      <c r="M201" s="34">
        <v>1.2</v>
      </c>
      <c r="N201" s="34" t="s">
        <v>283</v>
      </c>
      <c r="O201" s="34">
        <v>2</v>
      </c>
      <c r="P201" s="34">
        <v>2</v>
      </c>
      <c r="Q201" s="34" t="s">
        <v>741</v>
      </c>
      <c r="R201" s="34" t="s">
        <v>846</v>
      </c>
      <c r="S201" s="34" t="s">
        <v>735</v>
      </c>
    </row>
    <row r="202" s="1" customFormat="1" ht="26" customHeight="1" spans="1:19">
      <c r="A202" s="13">
        <v>403</v>
      </c>
      <c r="B202" s="22" t="s">
        <v>745</v>
      </c>
      <c r="C202" s="22"/>
      <c r="D202" s="22"/>
      <c r="E202" s="22"/>
      <c r="F202" s="22" t="s">
        <v>25</v>
      </c>
      <c r="G202" s="22" t="s">
        <v>25</v>
      </c>
      <c r="H202" s="22" t="s">
        <v>25</v>
      </c>
      <c r="I202" s="22"/>
      <c r="J202" s="22">
        <v>1.044</v>
      </c>
      <c r="K202" s="22">
        <v>0.348</v>
      </c>
      <c r="L202" s="22">
        <v>0.348</v>
      </c>
      <c r="M202" s="22">
        <v>0.348</v>
      </c>
      <c r="N202" s="22" t="s">
        <v>283</v>
      </c>
      <c r="O202" s="22">
        <v>5</v>
      </c>
      <c r="P202" s="22">
        <v>5</v>
      </c>
      <c r="Q202" s="22"/>
      <c r="R202" s="22"/>
      <c r="S202" s="22"/>
    </row>
    <row r="203" s="1" customFormat="1" ht="48" spans="1:19">
      <c r="A203" s="13">
        <v>404</v>
      </c>
      <c r="B203" s="23" t="s">
        <v>746</v>
      </c>
      <c r="C203" s="23"/>
      <c r="D203" s="23"/>
      <c r="E203" s="23"/>
      <c r="F203" s="23" t="s">
        <v>29</v>
      </c>
      <c r="G203" s="23" t="s">
        <v>293</v>
      </c>
      <c r="H203" s="23">
        <v>0</v>
      </c>
      <c r="I203" s="23"/>
      <c r="J203" s="23">
        <v>0</v>
      </c>
      <c r="K203" s="23">
        <v>0</v>
      </c>
      <c r="L203" s="23">
        <v>0</v>
      </c>
      <c r="M203" s="23">
        <v>0</v>
      </c>
      <c r="N203" s="23" t="s">
        <v>283</v>
      </c>
      <c r="O203" s="23">
        <v>0</v>
      </c>
      <c r="P203" s="23">
        <v>0</v>
      </c>
      <c r="Q203" s="23"/>
      <c r="R203" s="23"/>
      <c r="S203" s="23"/>
    </row>
    <row r="204" s="1" customFormat="1" ht="48" spans="1:19">
      <c r="A204" s="13">
        <v>405</v>
      </c>
      <c r="B204" s="23" t="s">
        <v>747</v>
      </c>
      <c r="C204" s="23"/>
      <c r="D204" s="23"/>
      <c r="E204" s="23"/>
      <c r="F204" s="23" t="s">
        <v>29</v>
      </c>
      <c r="G204" s="23" t="s">
        <v>293</v>
      </c>
      <c r="H204" s="23">
        <v>0</v>
      </c>
      <c r="I204" s="23"/>
      <c r="J204" s="23">
        <v>0</v>
      </c>
      <c r="K204" s="23">
        <v>0</v>
      </c>
      <c r="L204" s="23">
        <v>0</v>
      </c>
      <c r="M204" s="23">
        <v>0</v>
      </c>
      <c r="N204" s="23" t="s">
        <v>283</v>
      </c>
      <c r="O204" s="23">
        <v>0</v>
      </c>
      <c r="P204" s="23">
        <v>0</v>
      </c>
      <c r="Q204" s="23"/>
      <c r="R204" s="23"/>
      <c r="S204" s="23"/>
    </row>
    <row r="205" s="1" customFormat="1" ht="36" customHeight="1" spans="1:19">
      <c r="A205" s="13">
        <v>406</v>
      </c>
      <c r="B205" s="23" t="s">
        <v>748</v>
      </c>
      <c r="C205" s="23"/>
      <c r="D205" s="23"/>
      <c r="E205" s="23"/>
      <c r="F205" s="23" t="s">
        <v>25</v>
      </c>
      <c r="G205" s="23" t="s">
        <v>30</v>
      </c>
      <c r="H205" s="23"/>
      <c r="I205" s="23"/>
      <c r="J205" s="23">
        <v>1.044</v>
      </c>
      <c r="K205" s="23">
        <v>0.348</v>
      </c>
      <c r="L205" s="23">
        <v>0.348</v>
      </c>
      <c r="M205" s="23">
        <v>0.348</v>
      </c>
      <c r="N205" s="23" t="s">
        <v>283</v>
      </c>
      <c r="O205" s="23">
        <v>5</v>
      </c>
      <c r="P205" s="23">
        <v>5</v>
      </c>
      <c r="Q205" s="23"/>
      <c r="R205" s="23"/>
      <c r="S205" s="23"/>
    </row>
    <row r="206" s="1" customFormat="1" ht="36" spans="1:19">
      <c r="A206" s="13">
        <v>407</v>
      </c>
      <c r="B206" s="28" t="s">
        <v>749</v>
      </c>
      <c r="C206" s="28"/>
      <c r="D206" s="28"/>
      <c r="E206" s="28"/>
      <c r="F206" s="28" t="s">
        <v>25</v>
      </c>
      <c r="G206" s="28" t="s">
        <v>30</v>
      </c>
      <c r="H206" s="28">
        <v>8</v>
      </c>
      <c r="I206" s="28" t="s">
        <v>750</v>
      </c>
      <c r="J206" s="28">
        <v>0</v>
      </c>
      <c r="K206" s="28">
        <v>0</v>
      </c>
      <c r="L206" s="28">
        <v>0</v>
      </c>
      <c r="M206" s="28">
        <v>0</v>
      </c>
      <c r="N206" s="28" t="s">
        <v>283</v>
      </c>
      <c r="O206" s="28">
        <v>0</v>
      </c>
      <c r="P206" s="28">
        <v>0</v>
      </c>
      <c r="Q206" s="28"/>
      <c r="R206" s="28"/>
      <c r="S206" s="28"/>
    </row>
    <row r="207" s="1" customFormat="1" ht="36" spans="1:19">
      <c r="A207" s="13">
        <v>408</v>
      </c>
      <c r="B207" s="29" t="s">
        <v>751</v>
      </c>
      <c r="C207" s="29"/>
      <c r="D207" s="29"/>
      <c r="E207" s="29"/>
      <c r="F207" s="29" t="s">
        <v>25</v>
      </c>
      <c r="G207" s="29" t="s">
        <v>30</v>
      </c>
      <c r="H207" s="29">
        <v>0</v>
      </c>
      <c r="I207" s="29" t="s">
        <v>752</v>
      </c>
      <c r="J207" s="29">
        <v>0</v>
      </c>
      <c r="K207" s="29">
        <v>0</v>
      </c>
      <c r="L207" s="29">
        <v>0</v>
      </c>
      <c r="M207" s="29">
        <v>0</v>
      </c>
      <c r="N207" s="29" t="s">
        <v>283</v>
      </c>
      <c r="O207" s="29">
        <v>0</v>
      </c>
      <c r="P207" s="29">
        <v>0</v>
      </c>
      <c r="Q207" s="29"/>
      <c r="R207" s="29"/>
      <c r="S207" s="29" t="s">
        <v>755</v>
      </c>
    </row>
    <row r="208" s="1" customFormat="1" ht="36" spans="1:19">
      <c r="A208" s="13">
        <v>410</v>
      </c>
      <c r="B208" s="29" t="s">
        <v>758</v>
      </c>
      <c r="C208" s="29"/>
      <c r="D208" s="29"/>
      <c r="E208" s="29"/>
      <c r="F208" s="29" t="s">
        <v>25</v>
      </c>
      <c r="G208" s="29" t="s">
        <v>30</v>
      </c>
      <c r="H208" s="29">
        <v>0</v>
      </c>
      <c r="I208" s="29" t="s">
        <v>759</v>
      </c>
      <c r="J208" s="29">
        <v>0</v>
      </c>
      <c r="K208" s="29">
        <v>0</v>
      </c>
      <c r="L208" s="29">
        <v>0</v>
      </c>
      <c r="M208" s="29">
        <v>0</v>
      </c>
      <c r="N208" s="29" t="s">
        <v>283</v>
      </c>
      <c r="O208" s="29">
        <v>0</v>
      </c>
      <c r="P208" s="29">
        <v>0</v>
      </c>
      <c r="Q208" s="29"/>
      <c r="R208" s="29"/>
      <c r="S208" s="29" t="s">
        <v>755</v>
      </c>
    </row>
    <row r="209" s="1" customFormat="1" ht="50" customHeight="1" spans="1:19">
      <c r="A209" s="13">
        <v>413</v>
      </c>
      <c r="B209" s="28" t="s">
        <v>766</v>
      </c>
      <c r="C209" s="28"/>
      <c r="D209" s="28"/>
      <c r="E209" s="28"/>
      <c r="F209" s="28" t="s">
        <v>25</v>
      </c>
      <c r="G209" s="28" t="s">
        <v>30</v>
      </c>
      <c r="H209" s="28">
        <v>5</v>
      </c>
      <c r="I209" s="28" t="s">
        <v>767</v>
      </c>
      <c r="J209" s="28">
        <v>1.044</v>
      </c>
      <c r="K209" s="28">
        <v>0.348</v>
      </c>
      <c r="L209" s="28">
        <v>0.348</v>
      </c>
      <c r="M209" s="28">
        <v>0.348</v>
      </c>
      <c r="N209" s="28" t="s">
        <v>283</v>
      </c>
      <c r="O209" s="28">
        <v>5</v>
      </c>
      <c r="P209" s="28">
        <v>5</v>
      </c>
      <c r="Q209" s="28"/>
      <c r="R209" s="28"/>
      <c r="S209" s="28" t="s">
        <v>769</v>
      </c>
    </row>
    <row r="210" s="6" customFormat="1" ht="90" customHeight="1" spans="1:19">
      <c r="A210" s="13">
        <v>416</v>
      </c>
      <c r="B210" s="56"/>
      <c r="C210" s="48" t="s">
        <v>47</v>
      </c>
      <c r="D210" s="48" t="s">
        <v>52</v>
      </c>
      <c r="E210" s="48"/>
      <c r="F210" s="48" t="s">
        <v>25</v>
      </c>
      <c r="G210" s="48" t="s">
        <v>30</v>
      </c>
      <c r="H210" s="48">
        <v>5</v>
      </c>
      <c r="I210" s="34" t="s">
        <v>774</v>
      </c>
      <c r="J210" s="34">
        <v>1.044</v>
      </c>
      <c r="K210" s="34">
        <v>0.348</v>
      </c>
      <c r="L210" s="34">
        <v>0.348</v>
      </c>
      <c r="M210" s="34">
        <v>0.348</v>
      </c>
      <c r="N210" s="34" t="s">
        <v>283</v>
      </c>
      <c r="O210" s="34">
        <v>5</v>
      </c>
      <c r="P210" s="34">
        <v>5</v>
      </c>
      <c r="Q210" s="34" t="s">
        <v>847</v>
      </c>
      <c r="R210" s="34" t="s">
        <v>848</v>
      </c>
      <c r="S210" s="34" t="s">
        <v>769</v>
      </c>
    </row>
    <row r="211" s="1" customFormat="1" ht="24" spans="1:19">
      <c r="A211" s="13">
        <v>418</v>
      </c>
      <c r="B211" s="28" t="s">
        <v>778</v>
      </c>
      <c r="C211" s="28"/>
      <c r="D211" s="28"/>
      <c r="E211" s="28"/>
      <c r="F211" s="28" t="s">
        <v>25</v>
      </c>
      <c r="G211" s="28" t="s">
        <v>30</v>
      </c>
      <c r="H211" s="28">
        <v>0</v>
      </c>
      <c r="I211" s="28"/>
      <c r="J211" s="28">
        <v>0</v>
      </c>
      <c r="K211" s="28">
        <v>0</v>
      </c>
      <c r="L211" s="28">
        <v>0</v>
      </c>
      <c r="M211" s="28">
        <v>0</v>
      </c>
      <c r="N211" s="28" t="s">
        <v>283</v>
      </c>
      <c r="O211" s="28">
        <v>0</v>
      </c>
      <c r="P211" s="28">
        <v>0</v>
      </c>
      <c r="Q211" s="28"/>
      <c r="R211" s="28"/>
      <c r="S211" s="28"/>
    </row>
    <row r="212" s="1" customFormat="1" ht="24" spans="1:19">
      <c r="A212" s="13">
        <v>419</v>
      </c>
      <c r="B212" s="22" t="s">
        <v>779</v>
      </c>
      <c r="C212" s="22"/>
      <c r="D212" s="22"/>
      <c r="E212" s="22"/>
      <c r="F212" s="22"/>
      <c r="G212" s="22"/>
      <c r="H212" s="22"/>
      <c r="I212" s="22"/>
      <c r="J212" s="22">
        <f>SUM(J213,J215,J216,J217,J218)</f>
        <v>13.7115583</v>
      </c>
      <c r="K212" s="22">
        <f>SUM(K213,K215,K216,K217,K218)</f>
        <v>5.1775</v>
      </c>
      <c r="L212" s="22">
        <f>SUM(L213,L215,L216,L217,L218)</f>
        <v>5.019168</v>
      </c>
      <c r="M212" s="22">
        <f>SUM(M213,M215,M216,M217,M218)</f>
        <v>3.5148903</v>
      </c>
      <c r="N212" s="22" t="s">
        <v>27</v>
      </c>
      <c r="O212" s="22">
        <v>196</v>
      </c>
      <c r="P212" s="22">
        <v>625</v>
      </c>
      <c r="Q212" s="22"/>
      <c r="R212" s="22"/>
      <c r="S212" s="22"/>
    </row>
    <row r="213" s="1" customFormat="1" ht="65" customHeight="1" spans="1:19">
      <c r="A213" s="13">
        <v>420</v>
      </c>
      <c r="B213" s="23" t="s">
        <v>780</v>
      </c>
      <c r="C213" s="24"/>
      <c r="D213" s="24"/>
      <c r="E213" s="24"/>
      <c r="F213" s="24" t="s">
        <v>25</v>
      </c>
      <c r="G213" s="24" t="s">
        <v>34</v>
      </c>
      <c r="H213" s="24">
        <v>31</v>
      </c>
      <c r="I213" s="23" t="s">
        <v>781</v>
      </c>
      <c r="J213" s="23">
        <v>13.7115583</v>
      </c>
      <c r="K213" s="23">
        <v>5.1775</v>
      </c>
      <c r="L213" s="23">
        <v>5.019168</v>
      </c>
      <c r="M213" s="23">
        <v>3.5148903</v>
      </c>
      <c r="N213" s="23" t="s">
        <v>27</v>
      </c>
      <c r="O213" s="23">
        <v>31</v>
      </c>
      <c r="P213" s="23">
        <v>110</v>
      </c>
      <c r="Q213" s="23"/>
      <c r="R213" s="23"/>
      <c r="S213" s="23" t="s">
        <v>477</v>
      </c>
    </row>
    <row r="214" s="6" customFormat="1" ht="135" customHeight="1" spans="1:19">
      <c r="A214" s="13">
        <v>423</v>
      </c>
      <c r="B214" s="56"/>
      <c r="C214" s="48" t="s">
        <v>47</v>
      </c>
      <c r="D214" s="48" t="s">
        <v>52</v>
      </c>
      <c r="E214" s="48"/>
      <c r="F214" s="48" t="s">
        <v>25</v>
      </c>
      <c r="G214" s="48" t="s">
        <v>34</v>
      </c>
      <c r="H214" s="48">
        <v>31</v>
      </c>
      <c r="I214" s="34" t="s">
        <v>789</v>
      </c>
      <c r="J214" s="34">
        <v>13.7115583</v>
      </c>
      <c r="K214" s="34">
        <v>5.1775</v>
      </c>
      <c r="L214" s="34">
        <v>5.019168</v>
      </c>
      <c r="M214" s="34">
        <v>3.5148903</v>
      </c>
      <c r="N214" s="34" t="s">
        <v>27</v>
      </c>
      <c r="O214" s="34">
        <v>31</v>
      </c>
      <c r="P214" s="34">
        <v>110</v>
      </c>
      <c r="Q214" s="34" t="s">
        <v>849</v>
      </c>
      <c r="R214" s="34" t="s">
        <v>850</v>
      </c>
      <c r="S214" s="34" t="s">
        <v>477</v>
      </c>
    </row>
    <row r="215" s="1" customFormat="1" ht="36" spans="1:19">
      <c r="A215" s="13">
        <v>425</v>
      </c>
      <c r="B215" s="23" t="s">
        <v>793</v>
      </c>
      <c r="C215" s="24"/>
      <c r="D215" s="24"/>
      <c r="E215" s="24"/>
      <c r="F215" s="24" t="s">
        <v>25</v>
      </c>
      <c r="G215" s="24" t="s">
        <v>25</v>
      </c>
      <c r="H215" s="24">
        <v>0</v>
      </c>
      <c r="I215" s="23"/>
      <c r="J215" s="23">
        <v>0</v>
      </c>
      <c r="K215" s="23">
        <v>0</v>
      </c>
      <c r="L215" s="23">
        <v>0</v>
      </c>
      <c r="M215" s="23">
        <v>0</v>
      </c>
      <c r="N215" s="23" t="s">
        <v>27</v>
      </c>
      <c r="O215" s="23">
        <v>0</v>
      </c>
      <c r="P215" s="23">
        <v>0</v>
      </c>
      <c r="Q215" s="23"/>
      <c r="R215" s="23"/>
      <c r="S215" s="23"/>
    </row>
    <row r="216" s="1" customFormat="1" ht="48" spans="1:19">
      <c r="A216" s="13">
        <v>426</v>
      </c>
      <c r="B216" s="23" t="s">
        <v>794</v>
      </c>
      <c r="C216" s="24"/>
      <c r="D216" s="24"/>
      <c r="E216" s="24"/>
      <c r="F216" s="24" t="s">
        <v>25</v>
      </c>
      <c r="G216" s="24" t="s">
        <v>25</v>
      </c>
      <c r="H216" s="24">
        <v>0</v>
      </c>
      <c r="I216" s="23"/>
      <c r="J216" s="23">
        <v>0</v>
      </c>
      <c r="K216" s="23">
        <v>0</v>
      </c>
      <c r="L216" s="23">
        <v>0</v>
      </c>
      <c r="M216" s="23">
        <v>0</v>
      </c>
      <c r="N216" s="23" t="s">
        <v>27</v>
      </c>
      <c r="O216" s="23">
        <v>0</v>
      </c>
      <c r="P216" s="23">
        <v>0</v>
      </c>
      <c r="Q216" s="23"/>
      <c r="R216" s="23"/>
      <c r="S216" s="23"/>
    </row>
    <row r="217" s="1" customFormat="1" ht="24" spans="1:19">
      <c r="A217" s="13">
        <v>427</v>
      </c>
      <c r="B217" s="23" t="s">
        <v>795</v>
      </c>
      <c r="C217" s="24"/>
      <c r="D217" s="24"/>
      <c r="E217" s="24"/>
      <c r="F217" s="24" t="s">
        <v>25</v>
      </c>
      <c r="G217" s="24" t="s">
        <v>25</v>
      </c>
      <c r="H217" s="24">
        <v>0</v>
      </c>
      <c r="I217" s="23"/>
      <c r="J217" s="23">
        <v>0</v>
      </c>
      <c r="K217" s="23">
        <v>0</v>
      </c>
      <c r="L217" s="23">
        <v>0</v>
      </c>
      <c r="M217" s="23">
        <v>0</v>
      </c>
      <c r="N217" s="23" t="s">
        <v>27</v>
      </c>
      <c r="O217" s="23">
        <v>0</v>
      </c>
      <c r="P217" s="23">
        <v>0</v>
      </c>
      <c r="Q217" s="23"/>
      <c r="R217" s="23"/>
      <c r="S217" s="23"/>
    </row>
    <row r="218" s="1" customFormat="1" ht="26" customHeight="1" spans="1:19">
      <c r="A218" s="13">
        <v>428</v>
      </c>
      <c r="B218" s="23" t="s">
        <v>796</v>
      </c>
      <c r="C218" s="24"/>
      <c r="D218" s="24"/>
      <c r="E218" s="24"/>
      <c r="F218" s="24" t="s">
        <v>25</v>
      </c>
      <c r="G218" s="24" t="s">
        <v>25</v>
      </c>
      <c r="H218" s="24">
        <v>4</v>
      </c>
      <c r="I218" s="23"/>
      <c r="J218" s="23">
        <v>0</v>
      </c>
      <c r="K218" s="23">
        <v>0</v>
      </c>
      <c r="L218" s="23">
        <v>0</v>
      </c>
      <c r="M218" s="23">
        <v>0</v>
      </c>
      <c r="N218" s="23" t="s">
        <v>27</v>
      </c>
      <c r="O218" s="23">
        <v>0</v>
      </c>
      <c r="P218" s="23">
        <v>0</v>
      </c>
      <c r="Q218" s="23"/>
      <c r="R218" s="23"/>
      <c r="S218" s="23"/>
    </row>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N66 N70:N153 N155:N178 N180:N194 N200:N218"/>
    <dataValidation type="list" allowBlank="1" showInputMessage="1" showErrorMessage="1" sqref="N67:N69">
      <formula1>"入户项目,公益共享,"</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048538"/>
  <sheetViews>
    <sheetView topLeftCell="A150" workbookViewId="0">
      <selection activeCell="B150" sqref="B150"/>
    </sheetView>
  </sheetViews>
  <sheetFormatPr defaultColWidth="9" defaultRowHeight="13.5"/>
  <cols>
    <col min="1" max="7" width="9" style="1"/>
    <col min="8" max="8" width="9.375" style="1"/>
    <col min="9" max="9" width="9" style="1"/>
    <col min="10" max="10" width="10.375" style="1"/>
    <col min="11" max="12" width="9.375" style="1"/>
    <col min="13" max="16384" width="9" style="1"/>
  </cols>
  <sheetData>
    <row r="1" s="1" customFormat="1" ht="17.25" customHeight="1" spans="1:19">
      <c r="A1" s="11"/>
      <c r="B1" s="11"/>
      <c r="C1" s="11"/>
      <c r="D1" s="11"/>
      <c r="E1" s="11"/>
      <c r="F1" s="11"/>
      <c r="G1" s="11"/>
      <c r="H1" s="11"/>
      <c r="I1" s="11"/>
      <c r="J1" s="11"/>
      <c r="K1" s="11"/>
      <c r="L1" s="11"/>
      <c r="M1" s="11"/>
      <c r="N1" s="11"/>
      <c r="O1" s="11"/>
      <c r="P1" s="11"/>
      <c r="Q1" s="11"/>
      <c r="R1" s="11"/>
      <c r="S1" s="11"/>
    </row>
    <row r="2" s="2" customFormat="1" ht="35" customHeight="1" spans="1:19">
      <c r="A2" s="12" t="s">
        <v>851</v>
      </c>
      <c r="B2" s="12"/>
      <c r="C2" s="12"/>
      <c r="D2" s="12"/>
      <c r="E2" s="12"/>
      <c r="F2" s="12"/>
      <c r="G2" s="12"/>
      <c r="H2" s="12"/>
      <c r="I2" s="12"/>
      <c r="J2" s="12"/>
      <c r="K2" s="12"/>
      <c r="L2" s="12"/>
      <c r="M2" s="12"/>
      <c r="N2" s="12"/>
      <c r="O2" s="12"/>
      <c r="P2" s="12"/>
      <c r="Q2" s="12"/>
      <c r="R2" s="12"/>
      <c r="S2" s="12"/>
    </row>
    <row r="3" s="3" customFormat="1" ht="33" customHeight="1" spans="1:19">
      <c r="A3" s="13" t="s">
        <v>1</v>
      </c>
      <c r="B3" s="13" t="s">
        <v>2</v>
      </c>
      <c r="C3" s="14" t="s">
        <v>3</v>
      </c>
      <c r="D3" s="15"/>
      <c r="E3" s="16"/>
      <c r="F3" s="13" t="s">
        <v>4</v>
      </c>
      <c r="G3" s="13" t="s">
        <v>5</v>
      </c>
      <c r="H3" s="13" t="s">
        <v>6</v>
      </c>
      <c r="I3" s="13" t="s">
        <v>7</v>
      </c>
      <c r="J3" s="35" t="s">
        <v>8</v>
      </c>
      <c r="K3" s="35"/>
      <c r="L3" s="35"/>
      <c r="M3" s="35"/>
      <c r="N3" s="13" t="s">
        <v>9</v>
      </c>
      <c r="O3" s="13" t="s">
        <v>10</v>
      </c>
      <c r="P3" s="13"/>
      <c r="Q3" s="36" t="s">
        <v>11</v>
      </c>
      <c r="R3" s="36" t="s">
        <v>12</v>
      </c>
      <c r="S3" s="13" t="s">
        <v>13</v>
      </c>
    </row>
    <row r="4" s="3" customFormat="1" ht="22.5" customHeight="1" spans="1:19">
      <c r="A4" s="13"/>
      <c r="B4" s="13"/>
      <c r="C4" s="17"/>
      <c r="D4" s="18"/>
      <c r="E4" s="19"/>
      <c r="F4" s="13"/>
      <c r="G4" s="13"/>
      <c r="H4" s="13"/>
      <c r="I4" s="13"/>
      <c r="J4" s="13" t="s">
        <v>14</v>
      </c>
      <c r="K4" s="13" t="s">
        <v>15</v>
      </c>
      <c r="L4" s="13"/>
      <c r="M4" s="13"/>
      <c r="N4" s="13"/>
      <c r="O4" s="13" t="s">
        <v>16</v>
      </c>
      <c r="P4" s="36" t="s">
        <v>17</v>
      </c>
      <c r="Q4" s="42"/>
      <c r="R4" s="42"/>
      <c r="S4" s="13"/>
    </row>
    <row r="5" s="3" customFormat="1" ht="30" customHeight="1" spans="1:19">
      <c r="A5" s="13"/>
      <c r="B5" s="13"/>
      <c r="C5" s="13" t="s">
        <v>18</v>
      </c>
      <c r="D5" s="13" t="s">
        <v>19</v>
      </c>
      <c r="E5" s="13" t="s">
        <v>20</v>
      </c>
      <c r="F5" s="13"/>
      <c r="G5" s="13"/>
      <c r="H5" s="13"/>
      <c r="I5" s="13"/>
      <c r="J5" s="13"/>
      <c r="K5" s="13" t="s">
        <v>21</v>
      </c>
      <c r="L5" s="13" t="s">
        <v>22</v>
      </c>
      <c r="M5" s="13" t="s">
        <v>23</v>
      </c>
      <c r="N5" s="13"/>
      <c r="O5" s="13"/>
      <c r="P5" s="37"/>
      <c r="Q5" s="37"/>
      <c r="R5" s="37"/>
      <c r="S5" s="13"/>
    </row>
    <row r="6" s="4" customFormat="1" ht="39" customHeight="1" spans="1:19">
      <c r="A6" s="13"/>
      <c r="B6" s="20" t="s">
        <v>24</v>
      </c>
      <c r="C6" s="20"/>
      <c r="D6" s="20"/>
      <c r="E6" s="20"/>
      <c r="F6" s="20" t="s">
        <v>25</v>
      </c>
      <c r="G6" s="20" t="s">
        <v>25</v>
      </c>
      <c r="H6" s="20" t="s">
        <v>25</v>
      </c>
      <c r="I6" s="38" t="s">
        <v>25</v>
      </c>
      <c r="J6" s="20">
        <f>SUBTOTAL(9,J7,J13,J93,J116,J131,J141,J162,J154,J192,J199,J210)</f>
        <v>826.4691</v>
      </c>
      <c r="K6" s="20">
        <f>SUBTOTAL(9,K7,K13,K93,K116,K131,K141,K162,K154,K192,K199,K210)</f>
        <v>685.1507</v>
      </c>
      <c r="L6" s="20">
        <f>SUBTOTAL(9,L7,L13,L93,L116,L131,L141,L162,L154,L192,L199,L210)</f>
        <v>91.5129</v>
      </c>
      <c r="M6" s="20">
        <f>SUBTOTAL(9,M7,M13,M93,M116,M131,M141,M162,M154,M192,M199,M210)</f>
        <v>49.8055</v>
      </c>
      <c r="N6" s="20" t="s">
        <v>25</v>
      </c>
      <c r="O6" s="20" t="s">
        <v>25</v>
      </c>
      <c r="P6" s="20" t="s">
        <v>25</v>
      </c>
      <c r="Q6" s="38"/>
      <c r="R6" s="38"/>
      <c r="S6" s="20" t="s">
        <v>25</v>
      </c>
    </row>
    <row r="7" s="4" customFormat="1" ht="59" customHeight="1" spans="1:19">
      <c r="A7" s="13">
        <v>1</v>
      </c>
      <c r="B7" s="21" t="s">
        <v>26</v>
      </c>
      <c r="C7" s="21"/>
      <c r="D7" s="21"/>
      <c r="E7" s="21"/>
      <c r="F7" s="22" t="s">
        <v>25</v>
      </c>
      <c r="G7" s="22" t="s">
        <v>25</v>
      </c>
      <c r="H7" s="22" t="s">
        <v>25</v>
      </c>
      <c r="I7" s="39"/>
      <c r="J7" s="22">
        <v>0</v>
      </c>
      <c r="K7" s="22">
        <v>0</v>
      </c>
      <c r="L7" s="22">
        <v>0</v>
      </c>
      <c r="M7" s="22">
        <v>0</v>
      </c>
      <c r="N7" s="22" t="s">
        <v>27</v>
      </c>
      <c r="O7" s="22">
        <v>0</v>
      </c>
      <c r="P7" s="22">
        <v>0</v>
      </c>
      <c r="Q7" s="39"/>
      <c r="R7" s="39"/>
      <c r="S7" s="22"/>
    </row>
    <row r="8" s="5" customFormat="1" ht="39" customHeight="1" spans="1:19">
      <c r="A8" s="13">
        <v>2</v>
      </c>
      <c r="B8" s="23" t="s">
        <v>28</v>
      </c>
      <c r="C8" s="23"/>
      <c r="D8" s="23"/>
      <c r="E8" s="23"/>
      <c r="F8" s="24" t="s">
        <v>29</v>
      </c>
      <c r="G8" s="25" t="s">
        <v>30</v>
      </c>
      <c r="H8" s="24">
        <v>0</v>
      </c>
      <c r="I8" s="25"/>
      <c r="J8" s="24">
        <v>0</v>
      </c>
      <c r="K8" s="24">
        <v>0</v>
      </c>
      <c r="L8" s="24">
        <v>0</v>
      </c>
      <c r="M8" s="24">
        <v>0</v>
      </c>
      <c r="N8" s="24" t="s">
        <v>27</v>
      </c>
      <c r="O8" s="24">
        <v>0</v>
      </c>
      <c r="P8" s="24">
        <v>0</v>
      </c>
      <c r="Q8" s="25"/>
      <c r="R8" s="25"/>
      <c r="S8" s="43"/>
    </row>
    <row r="9" s="5" customFormat="1" ht="43.9" customHeight="1" spans="1:19">
      <c r="A9" s="13">
        <v>3</v>
      </c>
      <c r="B9" s="23" t="s">
        <v>31</v>
      </c>
      <c r="C9" s="23"/>
      <c r="D9" s="23"/>
      <c r="E9" s="23"/>
      <c r="F9" s="24" t="s">
        <v>29</v>
      </c>
      <c r="G9" s="24" t="s">
        <v>30</v>
      </c>
      <c r="H9" s="24">
        <v>0</v>
      </c>
      <c r="I9" s="25"/>
      <c r="J9" s="24">
        <v>0</v>
      </c>
      <c r="K9" s="24">
        <v>0</v>
      </c>
      <c r="L9" s="24">
        <v>0</v>
      </c>
      <c r="M9" s="24">
        <v>0</v>
      </c>
      <c r="N9" s="24" t="s">
        <v>27</v>
      </c>
      <c r="O9" s="24">
        <v>0</v>
      </c>
      <c r="P9" s="24">
        <v>0</v>
      </c>
      <c r="Q9" s="25"/>
      <c r="R9" s="25"/>
      <c r="S9" s="43"/>
    </row>
    <row r="10" s="5" customFormat="1" ht="43.9" customHeight="1" spans="1:19">
      <c r="A10" s="13"/>
      <c r="B10" s="26" t="s">
        <v>32</v>
      </c>
      <c r="C10" s="26" t="s">
        <v>25</v>
      </c>
      <c r="D10" s="26"/>
      <c r="E10" s="26"/>
      <c r="F10" s="27" t="s">
        <v>29</v>
      </c>
      <c r="G10" s="27" t="s">
        <v>30</v>
      </c>
      <c r="H10" s="27">
        <v>0</v>
      </c>
      <c r="I10" s="27"/>
      <c r="J10" s="27">
        <v>0</v>
      </c>
      <c r="K10" s="27">
        <v>0</v>
      </c>
      <c r="L10" s="27">
        <v>0</v>
      </c>
      <c r="M10" s="27">
        <v>0</v>
      </c>
      <c r="N10" s="13" t="s">
        <v>27</v>
      </c>
      <c r="O10" s="27">
        <v>0</v>
      </c>
      <c r="P10" s="27">
        <v>0</v>
      </c>
      <c r="Q10" s="27"/>
      <c r="R10" s="27"/>
      <c r="S10" s="44"/>
    </row>
    <row r="11" s="5" customFormat="1" ht="43.9" customHeight="1" spans="1:19">
      <c r="A11" s="13"/>
      <c r="B11" s="26" t="s">
        <v>33</v>
      </c>
      <c r="C11" s="26" t="s">
        <v>25</v>
      </c>
      <c r="D11" s="26"/>
      <c r="E11" s="26"/>
      <c r="F11" s="27" t="s">
        <v>29</v>
      </c>
      <c r="G11" s="27" t="s">
        <v>34</v>
      </c>
      <c r="H11" s="27">
        <v>0</v>
      </c>
      <c r="I11" s="27"/>
      <c r="J11" s="27">
        <v>0</v>
      </c>
      <c r="K11" s="27">
        <v>0</v>
      </c>
      <c r="L11" s="27">
        <v>0</v>
      </c>
      <c r="M11" s="27">
        <v>0</v>
      </c>
      <c r="N11" s="13" t="s">
        <v>27</v>
      </c>
      <c r="O11" s="27">
        <v>0</v>
      </c>
      <c r="P11" s="27">
        <v>0</v>
      </c>
      <c r="Q11" s="27"/>
      <c r="R11" s="27"/>
      <c r="S11" s="44"/>
    </row>
    <row r="12" s="5" customFormat="1" ht="35" customHeight="1" spans="1:19">
      <c r="A12" s="13">
        <v>4</v>
      </c>
      <c r="B12" s="23" t="s">
        <v>35</v>
      </c>
      <c r="C12" s="23"/>
      <c r="D12" s="23"/>
      <c r="E12" s="23"/>
      <c r="F12" s="24" t="s">
        <v>29</v>
      </c>
      <c r="G12" s="24" t="s">
        <v>30</v>
      </c>
      <c r="H12" s="24">
        <v>0</v>
      </c>
      <c r="I12" s="25"/>
      <c r="J12" s="24">
        <v>0</v>
      </c>
      <c r="K12" s="24">
        <v>0</v>
      </c>
      <c r="L12" s="24">
        <v>0</v>
      </c>
      <c r="M12" s="24">
        <v>0</v>
      </c>
      <c r="N12" s="24" t="s">
        <v>27</v>
      </c>
      <c r="O12" s="24">
        <v>0</v>
      </c>
      <c r="P12" s="24">
        <v>0</v>
      </c>
      <c r="Q12" s="25"/>
      <c r="R12" s="25"/>
      <c r="S12" s="43"/>
    </row>
    <row r="13" s="4" customFormat="1" ht="49.9" customHeight="1" spans="1:19">
      <c r="A13" s="13">
        <v>7</v>
      </c>
      <c r="B13" s="21" t="s">
        <v>36</v>
      </c>
      <c r="C13" s="21"/>
      <c r="D13" s="21"/>
      <c r="E13" s="21"/>
      <c r="F13" s="22" t="s">
        <v>25</v>
      </c>
      <c r="G13" s="22" t="s">
        <v>25</v>
      </c>
      <c r="H13" s="22" t="s">
        <v>25</v>
      </c>
      <c r="I13" s="39"/>
      <c r="J13" s="22">
        <f>SUM(J14,J37,J63,J73,J78,J89)</f>
        <v>228.4645</v>
      </c>
      <c r="K13" s="22">
        <f>SUM(K14,K37,K63,K73,K78,K89)</f>
        <v>176.09</v>
      </c>
      <c r="L13" s="22">
        <f>SUM(L14,L37,L63,L73,L78,L89)</f>
        <v>26.6745</v>
      </c>
      <c r="M13" s="22">
        <f>SUM(M14,M37,M63,M73,M78,M89)</f>
        <v>25.7</v>
      </c>
      <c r="N13" s="22" t="s">
        <v>27</v>
      </c>
      <c r="O13" s="22">
        <v>970</v>
      </c>
      <c r="P13" s="22">
        <v>3270</v>
      </c>
      <c r="Q13" s="39"/>
      <c r="R13" s="39"/>
      <c r="S13" s="39" t="s">
        <v>37</v>
      </c>
    </row>
    <row r="14" s="4" customFormat="1" ht="49.9" customHeight="1" spans="1:19">
      <c r="A14" s="13">
        <v>8</v>
      </c>
      <c r="B14" s="23" t="s">
        <v>38</v>
      </c>
      <c r="C14" s="23"/>
      <c r="D14" s="23"/>
      <c r="E14" s="23"/>
      <c r="F14" s="23" t="s">
        <v>29</v>
      </c>
      <c r="G14" s="25" t="s">
        <v>39</v>
      </c>
      <c r="H14" s="24" t="s">
        <v>25</v>
      </c>
      <c r="I14" s="24" t="s">
        <v>40</v>
      </c>
      <c r="J14" s="24">
        <f>SUM(J15,J21,J35,J36)</f>
        <v>18.2145</v>
      </c>
      <c r="K14" s="24">
        <f>SUM(K15,K21,K35,K36)</f>
        <v>1.3</v>
      </c>
      <c r="L14" s="24">
        <f>SUM(L15,L21,L35,L36)</f>
        <v>16.9145</v>
      </c>
      <c r="M14" s="24">
        <f>SUM(M15,M21,M35,M36)</f>
        <v>0</v>
      </c>
      <c r="N14" s="25" t="s">
        <v>27</v>
      </c>
      <c r="O14" s="24">
        <v>95</v>
      </c>
      <c r="P14" s="24">
        <v>346</v>
      </c>
      <c r="Q14" s="25"/>
      <c r="R14" s="25"/>
      <c r="S14" s="25" t="s">
        <v>37</v>
      </c>
    </row>
    <row r="15" s="4" customFormat="1" ht="49.9" customHeight="1" spans="1:19">
      <c r="A15" s="13">
        <v>9</v>
      </c>
      <c r="B15" s="28" t="s">
        <v>41</v>
      </c>
      <c r="C15" s="28"/>
      <c r="D15" s="28"/>
      <c r="E15" s="28"/>
      <c r="F15" s="28" t="s">
        <v>29</v>
      </c>
      <c r="G15" s="28" t="s">
        <v>39</v>
      </c>
      <c r="H15" s="28" t="s">
        <v>25</v>
      </c>
      <c r="I15" s="28" t="s">
        <v>42</v>
      </c>
      <c r="J15" s="28">
        <f>SUM(J16,J18,J20)</f>
        <v>16.8145</v>
      </c>
      <c r="K15" s="28">
        <f>SUM(K16,K18,K20)</f>
        <v>0</v>
      </c>
      <c r="L15" s="28">
        <f>SUM(L16,L18,L20)</f>
        <v>16.8145</v>
      </c>
      <c r="M15" s="28">
        <f>SUM(M16,M18,M20)</f>
        <v>0</v>
      </c>
      <c r="N15" s="28" t="s">
        <v>27</v>
      </c>
      <c r="O15" s="28">
        <v>88</v>
      </c>
      <c r="P15" s="28">
        <v>318</v>
      </c>
      <c r="Q15" s="28"/>
      <c r="R15" s="41"/>
      <c r="S15" s="41" t="s">
        <v>37</v>
      </c>
    </row>
    <row r="16" s="4" customFormat="1" ht="49.9" customHeight="1" spans="1:19">
      <c r="A16" s="13">
        <v>10</v>
      </c>
      <c r="B16" s="29" t="s">
        <v>43</v>
      </c>
      <c r="C16" s="29" t="s">
        <v>25</v>
      </c>
      <c r="D16" s="29"/>
      <c r="E16" s="29"/>
      <c r="F16" s="29" t="s">
        <v>29</v>
      </c>
      <c r="G16" s="29" t="s">
        <v>39</v>
      </c>
      <c r="H16" s="29">
        <v>201.8</v>
      </c>
      <c r="I16" s="29" t="s">
        <v>44</v>
      </c>
      <c r="J16" s="29">
        <v>10.09</v>
      </c>
      <c r="K16" s="29">
        <v>0</v>
      </c>
      <c r="L16" s="29">
        <v>10.09</v>
      </c>
      <c r="M16" s="29">
        <v>0</v>
      </c>
      <c r="N16" s="29" t="s">
        <v>27</v>
      </c>
      <c r="O16" s="29">
        <v>51</v>
      </c>
      <c r="P16" s="29">
        <v>188</v>
      </c>
      <c r="Q16" s="29"/>
      <c r="R16" s="29"/>
      <c r="S16" s="45" t="s">
        <v>37</v>
      </c>
    </row>
    <row r="17" s="6" customFormat="1" ht="75" customHeight="1" spans="1:19">
      <c r="A17" s="13">
        <v>13</v>
      </c>
      <c r="B17" s="30"/>
      <c r="C17" s="31" t="s">
        <v>47</v>
      </c>
      <c r="D17" s="31" t="s">
        <v>55</v>
      </c>
      <c r="E17" s="31"/>
      <c r="F17" s="31" t="s">
        <v>29</v>
      </c>
      <c r="G17" s="31" t="s">
        <v>39</v>
      </c>
      <c r="H17" s="31">
        <v>201.8</v>
      </c>
      <c r="I17" s="31" t="s">
        <v>852</v>
      </c>
      <c r="J17" s="31">
        <v>10.09</v>
      </c>
      <c r="K17" s="31">
        <v>0</v>
      </c>
      <c r="L17" s="31">
        <v>10.09</v>
      </c>
      <c r="M17" s="31">
        <v>0</v>
      </c>
      <c r="N17" s="31" t="s">
        <v>27</v>
      </c>
      <c r="O17" s="31">
        <v>51</v>
      </c>
      <c r="P17" s="31">
        <v>188</v>
      </c>
      <c r="Q17" s="31" t="s">
        <v>50</v>
      </c>
      <c r="R17" s="31" t="s">
        <v>57</v>
      </c>
      <c r="S17" s="31" t="s">
        <v>37</v>
      </c>
    </row>
    <row r="18" s="6" customFormat="1" ht="67" customHeight="1" spans="1:19">
      <c r="A18" s="13">
        <v>14</v>
      </c>
      <c r="B18" s="29" t="s">
        <v>58</v>
      </c>
      <c r="C18" s="29" t="s">
        <v>25</v>
      </c>
      <c r="D18" s="29"/>
      <c r="E18" s="29"/>
      <c r="F18" s="29" t="s">
        <v>29</v>
      </c>
      <c r="G18" s="29" t="s">
        <v>39</v>
      </c>
      <c r="H18" s="29">
        <v>224.15</v>
      </c>
      <c r="I18" s="29" t="s">
        <v>59</v>
      </c>
      <c r="J18" s="29">
        <f>SUM(J19)</f>
        <v>6.7245</v>
      </c>
      <c r="K18" s="29">
        <f>SUM(K19)</f>
        <v>0</v>
      </c>
      <c r="L18" s="29">
        <f>SUM(L19)</f>
        <v>6.7245</v>
      </c>
      <c r="M18" s="29">
        <f>SUM(M19)</f>
        <v>0</v>
      </c>
      <c r="N18" s="29" t="s">
        <v>27</v>
      </c>
      <c r="O18" s="29">
        <v>37</v>
      </c>
      <c r="P18" s="29">
        <v>130</v>
      </c>
      <c r="Q18" s="29"/>
      <c r="R18" s="29"/>
      <c r="S18" s="45" t="s">
        <v>37</v>
      </c>
    </row>
    <row r="19" s="6" customFormat="1" ht="67" customHeight="1" spans="1:19">
      <c r="A19" s="13">
        <v>18</v>
      </c>
      <c r="B19" s="32"/>
      <c r="C19" s="31" t="s">
        <v>47</v>
      </c>
      <c r="D19" s="31" t="s">
        <v>55</v>
      </c>
      <c r="E19" s="31"/>
      <c r="F19" s="33" t="s">
        <v>29</v>
      </c>
      <c r="G19" s="33" t="s">
        <v>39</v>
      </c>
      <c r="H19" s="33">
        <v>224.15</v>
      </c>
      <c r="I19" s="33" t="s">
        <v>853</v>
      </c>
      <c r="J19" s="40">
        <v>6.7245</v>
      </c>
      <c r="K19" s="33">
        <v>0</v>
      </c>
      <c r="L19" s="33">
        <v>6.7245</v>
      </c>
      <c r="M19" s="33">
        <v>0</v>
      </c>
      <c r="N19" s="33" t="s">
        <v>27</v>
      </c>
      <c r="O19" s="33">
        <v>37</v>
      </c>
      <c r="P19" s="33">
        <v>133</v>
      </c>
      <c r="Q19" s="33" t="s">
        <v>70</v>
      </c>
      <c r="R19" s="31" t="s">
        <v>71</v>
      </c>
      <c r="S19" s="46" t="s">
        <v>37</v>
      </c>
    </row>
    <row r="20" s="6" customFormat="1" ht="67" customHeight="1" spans="1:19">
      <c r="A20" s="13">
        <v>19</v>
      </c>
      <c r="B20" s="29" t="s">
        <v>72</v>
      </c>
      <c r="C20" s="29" t="s">
        <v>25</v>
      </c>
      <c r="D20" s="29"/>
      <c r="E20" s="29"/>
      <c r="F20" s="29" t="s">
        <v>29</v>
      </c>
      <c r="G20" s="29" t="s">
        <v>39</v>
      </c>
      <c r="H20" s="29">
        <v>0</v>
      </c>
      <c r="I20" s="29" t="s">
        <v>73</v>
      </c>
      <c r="J20" s="29">
        <v>0</v>
      </c>
      <c r="K20" s="29">
        <v>0</v>
      </c>
      <c r="L20" s="29">
        <v>0</v>
      </c>
      <c r="M20" s="29">
        <v>0</v>
      </c>
      <c r="N20" s="29" t="s">
        <v>27</v>
      </c>
      <c r="O20" s="29">
        <v>0</v>
      </c>
      <c r="P20" s="29">
        <v>0</v>
      </c>
      <c r="Q20" s="29"/>
      <c r="R20" s="29"/>
      <c r="S20" s="45" t="s">
        <v>37</v>
      </c>
    </row>
    <row r="21" s="6" customFormat="1" ht="67" customHeight="1" spans="1:19">
      <c r="A21" s="13">
        <v>22</v>
      </c>
      <c r="B21" s="28" t="s">
        <v>79</v>
      </c>
      <c r="C21" s="28"/>
      <c r="D21" s="28"/>
      <c r="E21" s="28"/>
      <c r="F21" s="28" t="s">
        <v>29</v>
      </c>
      <c r="G21" s="28" t="s">
        <v>39</v>
      </c>
      <c r="H21" s="28">
        <v>14</v>
      </c>
      <c r="I21" s="28" t="s">
        <v>80</v>
      </c>
      <c r="J21" s="28">
        <f>SUM(J22,J24,J26,J28,J29,J31,J32,J33,J34)</f>
        <v>1.4</v>
      </c>
      <c r="K21" s="28">
        <f>SUM(K22,K24,K26,K28,K29,K31,K32,K33,K34)</f>
        <v>1.3</v>
      </c>
      <c r="L21" s="28">
        <f>SUM(L22,L24,L26,L28,L29,L31,L32,L33,L34)</f>
        <v>0.1</v>
      </c>
      <c r="M21" s="28">
        <f>SUM(M22,M24,M26,M28,M29,M31,M32,M33,M34)</f>
        <v>0</v>
      </c>
      <c r="N21" s="28" t="s">
        <v>27</v>
      </c>
      <c r="O21" s="28">
        <v>7</v>
      </c>
      <c r="P21" s="28">
        <v>28</v>
      </c>
      <c r="Q21" s="41"/>
      <c r="R21" s="41"/>
      <c r="S21" s="28" t="s">
        <v>37</v>
      </c>
    </row>
    <row r="22" s="6" customFormat="1" ht="67" customHeight="1" spans="1:19">
      <c r="A22" s="13">
        <v>23</v>
      </c>
      <c r="B22" s="29" t="s">
        <v>81</v>
      </c>
      <c r="C22" s="29" t="s">
        <v>25</v>
      </c>
      <c r="D22" s="29"/>
      <c r="E22" s="29"/>
      <c r="F22" s="29" t="s">
        <v>29</v>
      </c>
      <c r="G22" s="29" t="s">
        <v>39</v>
      </c>
      <c r="H22" s="29">
        <v>4</v>
      </c>
      <c r="I22" s="29" t="s">
        <v>82</v>
      </c>
      <c r="J22" s="29">
        <v>0.4</v>
      </c>
      <c r="K22" s="29">
        <v>0.4</v>
      </c>
      <c r="L22" s="29">
        <v>0</v>
      </c>
      <c r="M22" s="29">
        <v>0</v>
      </c>
      <c r="N22" s="29" t="s">
        <v>27</v>
      </c>
      <c r="O22" s="29">
        <v>3</v>
      </c>
      <c r="P22" s="29">
        <v>11</v>
      </c>
      <c r="Q22" s="29"/>
      <c r="R22" s="29"/>
      <c r="S22" s="45" t="s">
        <v>37</v>
      </c>
    </row>
    <row r="23" s="6" customFormat="1" ht="67" customHeight="1" spans="1:19">
      <c r="A23" s="13">
        <v>27</v>
      </c>
      <c r="B23" s="34"/>
      <c r="C23" s="31" t="s">
        <v>47</v>
      </c>
      <c r="D23" s="31" t="s">
        <v>55</v>
      </c>
      <c r="E23" s="31"/>
      <c r="F23" s="33" t="s">
        <v>29</v>
      </c>
      <c r="G23" s="33" t="s">
        <v>39</v>
      </c>
      <c r="H23" s="33">
        <v>4</v>
      </c>
      <c r="I23" s="33" t="s">
        <v>91</v>
      </c>
      <c r="J23" s="40">
        <v>0.4</v>
      </c>
      <c r="K23" s="33">
        <v>0.4</v>
      </c>
      <c r="L23" s="33">
        <v>0</v>
      </c>
      <c r="M23" s="33">
        <v>0</v>
      </c>
      <c r="N23" s="33" t="s">
        <v>27</v>
      </c>
      <c r="O23" s="33">
        <v>3</v>
      </c>
      <c r="P23" s="33">
        <v>11</v>
      </c>
      <c r="Q23" s="33" t="s">
        <v>92</v>
      </c>
      <c r="R23" s="31" t="s">
        <v>93</v>
      </c>
      <c r="S23" s="46" t="s">
        <v>37</v>
      </c>
    </row>
    <row r="24" s="6" customFormat="1" ht="67" customHeight="1" spans="1:19">
      <c r="A24" s="13">
        <v>28</v>
      </c>
      <c r="B24" s="29" t="s">
        <v>94</v>
      </c>
      <c r="C24" s="29" t="s">
        <v>25</v>
      </c>
      <c r="D24" s="29"/>
      <c r="E24" s="29"/>
      <c r="F24" s="29" t="s">
        <v>29</v>
      </c>
      <c r="G24" s="29" t="s">
        <v>39</v>
      </c>
      <c r="H24" s="29">
        <v>4.5</v>
      </c>
      <c r="I24" s="29" t="s">
        <v>95</v>
      </c>
      <c r="J24" s="29">
        <v>0.45</v>
      </c>
      <c r="K24" s="29">
        <v>0.35</v>
      </c>
      <c r="L24" s="29">
        <v>0.1</v>
      </c>
      <c r="M24" s="29">
        <v>0</v>
      </c>
      <c r="N24" s="29" t="s">
        <v>27</v>
      </c>
      <c r="O24" s="29">
        <v>3</v>
      </c>
      <c r="P24" s="29">
        <v>13</v>
      </c>
      <c r="Q24" s="29"/>
      <c r="R24" s="29"/>
      <c r="S24" s="45" t="s">
        <v>37</v>
      </c>
    </row>
    <row r="25" s="6" customFormat="1" ht="67" customHeight="1" spans="1:19">
      <c r="A25" s="13">
        <v>32</v>
      </c>
      <c r="B25" s="34"/>
      <c r="C25" s="31" t="s">
        <v>47</v>
      </c>
      <c r="D25" s="31" t="s">
        <v>55</v>
      </c>
      <c r="E25" s="31"/>
      <c r="F25" s="31" t="s">
        <v>29</v>
      </c>
      <c r="G25" s="31" t="s">
        <v>39</v>
      </c>
      <c r="H25" s="31">
        <v>4.5</v>
      </c>
      <c r="I25" s="31" t="s">
        <v>103</v>
      </c>
      <c r="J25" s="31">
        <v>0.45</v>
      </c>
      <c r="K25" s="31">
        <v>0.35</v>
      </c>
      <c r="L25" s="31">
        <v>0.1</v>
      </c>
      <c r="M25" s="31">
        <v>0</v>
      </c>
      <c r="N25" s="31" t="s">
        <v>27</v>
      </c>
      <c r="O25" s="31">
        <v>3</v>
      </c>
      <c r="P25" s="31">
        <v>13</v>
      </c>
      <c r="Q25" s="31" t="s">
        <v>104</v>
      </c>
      <c r="R25" s="31" t="s">
        <v>854</v>
      </c>
      <c r="S25" s="31" t="s">
        <v>37</v>
      </c>
    </row>
    <row r="26" s="6" customFormat="1" ht="67" customHeight="1" spans="1:19">
      <c r="A26" s="13">
        <v>33</v>
      </c>
      <c r="B26" s="29" t="s">
        <v>106</v>
      </c>
      <c r="C26" s="29" t="s">
        <v>25</v>
      </c>
      <c r="D26" s="29"/>
      <c r="E26" s="29"/>
      <c r="F26" s="29" t="s">
        <v>29</v>
      </c>
      <c r="G26" s="29" t="s">
        <v>39</v>
      </c>
      <c r="H26" s="29">
        <v>3</v>
      </c>
      <c r="I26" s="29" t="s">
        <v>107</v>
      </c>
      <c r="J26" s="29">
        <v>0.3</v>
      </c>
      <c r="K26" s="29">
        <v>0.3</v>
      </c>
      <c r="L26" s="29">
        <v>0</v>
      </c>
      <c r="M26" s="29">
        <v>0</v>
      </c>
      <c r="N26" s="29" t="s">
        <v>27</v>
      </c>
      <c r="O26" s="29">
        <v>1</v>
      </c>
      <c r="P26" s="29">
        <v>4</v>
      </c>
      <c r="Q26" s="29"/>
      <c r="R26" s="29"/>
      <c r="S26" s="29" t="s">
        <v>37</v>
      </c>
    </row>
    <row r="27" s="6" customFormat="1" ht="67" customHeight="1" spans="1:19">
      <c r="A27" s="13">
        <v>34</v>
      </c>
      <c r="B27" s="34"/>
      <c r="C27" s="31" t="s">
        <v>47</v>
      </c>
      <c r="D27" s="31" t="s">
        <v>55</v>
      </c>
      <c r="E27" s="31"/>
      <c r="F27" s="33" t="s">
        <v>29</v>
      </c>
      <c r="G27" s="33" t="s">
        <v>39</v>
      </c>
      <c r="H27" s="33">
        <v>3</v>
      </c>
      <c r="I27" s="33" t="s">
        <v>109</v>
      </c>
      <c r="J27" s="40">
        <v>0.3</v>
      </c>
      <c r="K27" s="33">
        <v>0.3</v>
      </c>
      <c r="L27" s="33">
        <v>0</v>
      </c>
      <c r="M27" s="33">
        <v>0</v>
      </c>
      <c r="N27" s="33" t="s">
        <v>27</v>
      </c>
      <c r="O27" s="33">
        <v>1</v>
      </c>
      <c r="P27" s="33">
        <v>4</v>
      </c>
      <c r="Q27" s="33" t="s">
        <v>110</v>
      </c>
      <c r="R27" s="31" t="s">
        <v>111</v>
      </c>
      <c r="S27" s="46" t="s">
        <v>37</v>
      </c>
    </row>
    <row r="28" s="6" customFormat="1" ht="67" customHeight="1" spans="1:19">
      <c r="A28" s="13">
        <v>35</v>
      </c>
      <c r="B28" s="29" t="s">
        <v>112</v>
      </c>
      <c r="C28" s="29" t="s">
        <v>25</v>
      </c>
      <c r="D28" s="29"/>
      <c r="E28" s="29"/>
      <c r="F28" s="29" t="s">
        <v>29</v>
      </c>
      <c r="G28" s="29" t="s">
        <v>39</v>
      </c>
      <c r="H28" s="29">
        <v>0</v>
      </c>
      <c r="I28" s="29" t="s">
        <v>113</v>
      </c>
      <c r="J28" s="29">
        <v>0</v>
      </c>
      <c r="K28" s="29">
        <v>0</v>
      </c>
      <c r="L28" s="29">
        <v>0</v>
      </c>
      <c r="M28" s="29">
        <v>0</v>
      </c>
      <c r="N28" s="29" t="s">
        <v>27</v>
      </c>
      <c r="O28" s="29">
        <v>0</v>
      </c>
      <c r="P28" s="29">
        <v>0</v>
      </c>
      <c r="Q28" s="29"/>
      <c r="R28" s="29"/>
      <c r="S28" s="29" t="s">
        <v>37</v>
      </c>
    </row>
    <row r="29" s="6" customFormat="1" ht="67" customHeight="1" spans="1:19">
      <c r="A29" s="13">
        <v>38</v>
      </c>
      <c r="B29" s="29" t="s">
        <v>117</v>
      </c>
      <c r="C29" s="29" t="s">
        <v>25</v>
      </c>
      <c r="D29" s="29"/>
      <c r="E29" s="29"/>
      <c r="F29" s="29" t="s">
        <v>29</v>
      </c>
      <c r="G29" s="29" t="s">
        <v>39</v>
      </c>
      <c r="H29" s="29">
        <v>2.5</v>
      </c>
      <c r="I29" s="29" t="s">
        <v>118</v>
      </c>
      <c r="J29" s="29">
        <v>0.25</v>
      </c>
      <c r="K29" s="29">
        <v>0.25</v>
      </c>
      <c r="L29" s="29">
        <v>0</v>
      </c>
      <c r="M29" s="29">
        <v>0</v>
      </c>
      <c r="N29" s="29" t="s">
        <v>27</v>
      </c>
      <c r="O29" s="29">
        <v>0</v>
      </c>
      <c r="P29" s="29">
        <v>0</v>
      </c>
      <c r="Q29" s="29"/>
      <c r="R29" s="29"/>
      <c r="S29" s="29" t="s">
        <v>37</v>
      </c>
    </row>
    <row r="30" s="6" customFormat="1" ht="67" customHeight="1" spans="1:19">
      <c r="A30" s="13">
        <v>41</v>
      </c>
      <c r="B30" s="34"/>
      <c r="C30" s="31" t="s">
        <v>47</v>
      </c>
      <c r="D30" s="31" t="s">
        <v>55</v>
      </c>
      <c r="E30" s="31"/>
      <c r="F30" s="31" t="s">
        <v>29</v>
      </c>
      <c r="G30" s="31" t="s">
        <v>39</v>
      </c>
      <c r="H30" s="31">
        <v>2.5</v>
      </c>
      <c r="I30" s="31" t="s">
        <v>124</v>
      </c>
      <c r="J30" s="31">
        <v>0.25</v>
      </c>
      <c r="K30" s="31">
        <v>0.25</v>
      </c>
      <c r="L30" s="31">
        <v>0</v>
      </c>
      <c r="M30" s="31">
        <v>0</v>
      </c>
      <c r="N30" s="31" t="s">
        <v>27</v>
      </c>
      <c r="O30" s="31">
        <v>2</v>
      </c>
      <c r="P30" s="31">
        <v>8</v>
      </c>
      <c r="Q30" s="31" t="s">
        <v>125</v>
      </c>
      <c r="R30" s="31" t="s">
        <v>855</v>
      </c>
      <c r="S30" s="31" t="s">
        <v>37</v>
      </c>
    </row>
    <row r="31" s="6" customFormat="1" ht="67" customHeight="1" spans="1:19">
      <c r="A31" s="13">
        <v>42</v>
      </c>
      <c r="B31" s="29" t="s">
        <v>127</v>
      </c>
      <c r="C31" s="29" t="s">
        <v>25</v>
      </c>
      <c r="D31" s="29"/>
      <c r="E31" s="29"/>
      <c r="F31" s="29" t="s">
        <v>29</v>
      </c>
      <c r="G31" s="29" t="s">
        <v>39</v>
      </c>
      <c r="H31" s="29">
        <v>0</v>
      </c>
      <c r="I31" s="29" t="s">
        <v>128</v>
      </c>
      <c r="J31" s="29">
        <v>0</v>
      </c>
      <c r="K31" s="29">
        <v>0</v>
      </c>
      <c r="L31" s="29">
        <v>0</v>
      </c>
      <c r="M31" s="29">
        <v>0</v>
      </c>
      <c r="N31" s="29" t="s">
        <v>27</v>
      </c>
      <c r="O31" s="29">
        <v>0</v>
      </c>
      <c r="P31" s="29">
        <v>0</v>
      </c>
      <c r="Q31" s="29"/>
      <c r="R31" s="29"/>
      <c r="S31" s="29" t="s">
        <v>37</v>
      </c>
    </row>
    <row r="32" s="6" customFormat="1" ht="67" customHeight="1" spans="1:19">
      <c r="A32" s="13">
        <v>43</v>
      </c>
      <c r="B32" s="29" t="s">
        <v>129</v>
      </c>
      <c r="C32" s="29" t="s">
        <v>25</v>
      </c>
      <c r="D32" s="29"/>
      <c r="E32" s="29"/>
      <c r="F32" s="29" t="s">
        <v>29</v>
      </c>
      <c r="G32" s="29" t="s">
        <v>39</v>
      </c>
      <c r="H32" s="29">
        <v>0</v>
      </c>
      <c r="I32" s="29" t="s">
        <v>130</v>
      </c>
      <c r="J32" s="29">
        <v>0</v>
      </c>
      <c r="K32" s="29">
        <v>0</v>
      </c>
      <c r="L32" s="29">
        <v>0</v>
      </c>
      <c r="M32" s="29">
        <v>0</v>
      </c>
      <c r="N32" s="29" t="s">
        <v>27</v>
      </c>
      <c r="O32" s="29">
        <v>0</v>
      </c>
      <c r="P32" s="29">
        <v>0</v>
      </c>
      <c r="Q32" s="29"/>
      <c r="R32" s="29"/>
      <c r="S32" s="29" t="s">
        <v>37</v>
      </c>
    </row>
    <row r="33" s="6" customFormat="1" ht="67" customHeight="1" spans="1:19">
      <c r="A33" s="13">
        <v>44</v>
      </c>
      <c r="B33" s="29" t="s">
        <v>131</v>
      </c>
      <c r="C33" s="29" t="s">
        <v>25</v>
      </c>
      <c r="D33" s="29"/>
      <c r="E33" s="29"/>
      <c r="F33" s="29" t="s">
        <v>29</v>
      </c>
      <c r="G33" s="29" t="s">
        <v>39</v>
      </c>
      <c r="H33" s="29">
        <v>0</v>
      </c>
      <c r="I33" s="29" t="s">
        <v>132</v>
      </c>
      <c r="J33" s="29">
        <v>0</v>
      </c>
      <c r="K33" s="29">
        <v>0</v>
      </c>
      <c r="L33" s="29">
        <v>0</v>
      </c>
      <c r="M33" s="29">
        <v>0</v>
      </c>
      <c r="N33" s="29" t="s">
        <v>27</v>
      </c>
      <c r="O33" s="29">
        <v>0</v>
      </c>
      <c r="P33" s="29">
        <v>0</v>
      </c>
      <c r="Q33" s="29"/>
      <c r="R33" s="29"/>
      <c r="S33" s="29" t="s">
        <v>37</v>
      </c>
    </row>
    <row r="34" s="6" customFormat="1" ht="67" customHeight="1" spans="1:19">
      <c r="A34" s="13">
        <v>45</v>
      </c>
      <c r="B34" s="29" t="s">
        <v>133</v>
      </c>
      <c r="C34" s="29" t="s">
        <v>25</v>
      </c>
      <c r="D34" s="29"/>
      <c r="E34" s="29"/>
      <c r="F34" s="29" t="s">
        <v>29</v>
      </c>
      <c r="G34" s="29" t="s">
        <v>39</v>
      </c>
      <c r="H34" s="29">
        <v>0</v>
      </c>
      <c r="I34" s="29" t="s">
        <v>134</v>
      </c>
      <c r="J34" s="29">
        <v>0</v>
      </c>
      <c r="K34" s="29">
        <v>0</v>
      </c>
      <c r="L34" s="29">
        <v>0</v>
      </c>
      <c r="M34" s="29">
        <v>0</v>
      </c>
      <c r="N34" s="29" t="s">
        <v>27</v>
      </c>
      <c r="O34" s="29">
        <v>0</v>
      </c>
      <c r="P34" s="29">
        <v>0</v>
      </c>
      <c r="Q34" s="29"/>
      <c r="R34" s="29"/>
      <c r="S34" s="29" t="s">
        <v>37</v>
      </c>
    </row>
    <row r="35" s="6" customFormat="1" ht="67" customHeight="1" spans="1:19">
      <c r="A35" s="13">
        <v>46</v>
      </c>
      <c r="B35" s="28" t="s">
        <v>135</v>
      </c>
      <c r="C35" s="28"/>
      <c r="D35" s="28"/>
      <c r="E35" s="28"/>
      <c r="F35" s="28" t="s">
        <v>136</v>
      </c>
      <c r="G35" s="28" t="s">
        <v>39</v>
      </c>
      <c r="H35" s="28">
        <v>0</v>
      </c>
      <c r="I35" s="28"/>
      <c r="J35" s="28">
        <v>0</v>
      </c>
      <c r="K35" s="28">
        <v>0</v>
      </c>
      <c r="L35" s="28">
        <v>0</v>
      </c>
      <c r="M35" s="28">
        <v>0</v>
      </c>
      <c r="N35" s="28" t="s">
        <v>27</v>
      </c>
      <c r="O35" s="28">
        <v>0</v>
      </c>
      <c r="P35" s="28">
        <v>0</v>
      </c>
      <c r="Q35" s="41"/>
      <c r="R35" s="41"/>
      <c r="S35" s="41" t="s">
        <v>37</v>
      </c>
    </row>
    <row r="36" s="6" customFormat="1" ht="67" customHeight="1" spans="1:19">
      <c r="A36" s="13">
        <v>47</v>
      </c>
      <c r="B36" s="28" t="s">
        <v>137</v>
      </c>
      <c r="C36" s="28"/>
      <c r="D36" s="28"/>
      <c r="E36" s="28"/>
      <c r="F36" s="28" t="s">
        <v>136</v>
      </c>
      <c r="G36" s="28" t="s">
        <v>39</v>
      </c>
      <c r="H36" s="28">
        <v>0</v>
      </c>
      <c r="I36" s="28"/>
      <c r="J36" s="28">
        <v>0</v>
      </c>
      <c r="K36" s="28">
        <v>0</v>
      </c>
      <c r="L36" s="28">
        <v>0</v>
      </c>
      <c r="M36" s="28">
        <v>0</v>
      </c>
      <c r="N36" s="28" t="s">
        <v>27</v>
      </c>
      <c r="O36" s="28">
        <v>0</v>
      </c>
      <c r="P36" s="28">
        <v>0</v>
      </c>
      <c r="Q36" s="41"/>
      <c r="R36" s="41"/>
      <c r="S36" s="41" t="s">
        <v>37</v>
      </c>
    </row>
    <row r="37" s="6" customFormat="1" ht="67" customHeight="1" spans="1:19">
      <c r="A37" s="13">
        <v>48</v>
      </c>
      <c r="B37" s="23" t="s">
        <v>138</v>
      </c>
      <c r="C37" s="23"/>
      <c r="D37" s="23"/>
      <c r="E37" s="23"/>
      <c r="F37" s="24" t="s">
        <v>29</v>
      </c>
      <c r="G37" s="25" t="s">
        <v>25</v>
      </c>
      <c r="H37" s="24" t="s">
        <v>25</v>
      </c>
      <c r="I37" s="24" t="s">
        <v>139</v>
      </c>
      <c r="J37" s="24">
        <f>SUM(J38,J45,J48,J50,J56,J58)</f>
        <v>31.15</v>
      </c>
      <c r="K37" s="24">
        <f>SUM(K38,K45,K48,K50,K56,K58)</f>
        <v>23.09</v>
      </c>
      <c r="L37" s="24">
        <f>SUM(L38,L45,L48,L50,L56,L58)</f>
        <v>8.06</v>
      </c>
      <c r="M37" s="24">
        <f>SUM(M38,M45,M48,M50,M56,M58)</f>
        <v>0</v>
      </c>
      <c r="N37" s="24" t="s">
        <v>27</v>
      </c>
      <c r="O37" s="24">
        <v>148</v>
      </c>
      <c r="P37" s="24">
        <v>562</v>
      </c>
      <c r="Q37" s="25"/>
      <c r="R37" s="25"/>
      <c r="S37" s="25" t="s">
        <v>37</v>
      </c>
    </row>
    <row r="38" s="6" customFormat="1" ht="67" customHeight="1" spans="1:19">
      <c r="A38" s="13">
        <v>49</v>
      </c>
      <c r="B38" s="28" t="s">
        <v>140</v>
      </c>
      <c r="C38" s="28" t="s">
        <v>25</v>
      </c>
      <c r="D38" s="28"/>
      <c r="E38" s="28"/>
      <c r="F38" s="28" t="s">
        <v>29</v>
      </c>
      <c r="G38" s="28" t="s">
        <v>141</v>
      </c>
      <c r="H38" s="28">
        <v>198</v>
      </c>
      <c r="I38" s="28" t="s">
        <v>142</v>
      </c>
      <c r="J38" s="28">
        <v>4.74</v>
      </c>
      <c r="K38" s="28">
        <v>2.98</v>
      </c>
      <c r="L38" s="28">
        <v>1.76</v>
      </c>
      <c r="M38" s="28">
        <v>0</v>
      </c>
      <c r="N38" s="41" t="s">
        <v>27</v>
      </c>
      <c r="O38" s="28">
        <v>36</v>
      </c>
      <c r="P38" s="28">
        <v>148</v>
      </c>
      <c r="Q38" s="41"/>
      <c r="R38" s="41"/>
      <c r="S38" s="41" t="s">
        <v>37</v>
      </c>
    </row>
    <row r="39" s="6" customFormat="1" ht="67" customHeight="1" spans="1:19">
      <c r="A39" s="13">
        <v>50</v>
      </c>
      <c r="B39" s="29" t="s">
        <v>143</v>
      </c>
      <c r="C39" s="29" t="s">
        <v>25</v>
      </c>
      <c r="D39" s="29"/>
      <c r="E39" s="29"/>
      <c r="F39" s="29" t="s">
        <v>29</v>
      </c>
      <c r="G39" s="29" t="s">
        <v>141</v>
      </c>
      <c r="H39" s="29">
        <v>26</v>
      </c>
      <c r="I39" s="29" t="s">
        <v>144</v>
      </c>
      <c r="J39" s="29">
        <v>1.3</v>
      </c>
      <c r="K39" s="29">
        <v>0.7</v>
      </c>
      <c r="L39" s="29">
        <v>0.6</v>
      </c>
      <c r="M39" s="29">
        <v>0</v>
      </c>
      <c r="N39" s="29" t="s">
        <v>27</v>
      </c>
      <c r="O39" s="29">
        <v>5</v>
      </c>
      <c r="P39" s="29">
        <v>17</v>
      </c>
      <c r="Q39" s="29"/>
      <c r="R39" s="29"/>
      <c r="S39" s="29" t="s">
        <v>37</v>
      </c>
    </row>
    <row r="40" s="6" customFormat="1" ht="84" customHeight="1" spans="1:19">
      <c r="A40" s="13">
        <v>54</v>
      </c>
      <c r="B40" s="34"/>
      <c r="C40" s="31" t="s">
        <v>47</v>
      </c>
      <c r="D40" s="31" t="s">
        <v>55</v>
      </c>
      <c r="E40" s="31"/>
      <c r="F40" s="33" t="s">
        <v>29</v>
      </c>
      <c r="G40" s="33" t="s">
        <v>141</v>
      </c>
      <c r="H40" s="33">
        <v>26</v>
      </c>
      <c r="I40" s="33" t="s">
        <v>153</v>
      </c>
      <c r="J40" s="40">
        <v>1.3</v>
      </c>
      <c r="K40" s="33">
        <v>0.7</v>
      </c>
      <c r="L40" s="33">
        <v>0.6</v>
      </c>
      <c r="M40" s="33">
        <v>0</v>
      </c>
      <c r="N40" s="33" t="s">
        <v>27</v>
      </c>
      <c r="O40" s="33">
        <v>5</v>
      </c>
      <c r="P40" s="33">
        <v>17</v>
      </c>
      <c r="Q40" s="33" t="s">
        <v>154</v>
      </c>
      <c r="R40" s="33" t="s">
        <v>155</v>
      </c>
      <c r="S40" s="46" t="s">
        <v>37</v>
      </c>
    </row>
    <row r="41" s="6" customFormat="1" ht="67" customHeight="1" spans="1:19">
      <c r="A41" s="13">
        <v>55</v>
      </c>
      <c r="B41" s="29" t="s">
        <v>156</v>
      </c>
      <c r="C41" s="29" t="s">
        <v>25</v>
      </c>
      <c r="D41" s="29"/>
      <c r="E41" s="29"/>
      <c r="F41" s="29" t="s">
        <v>29</v>
      </c>
      <c r="G41" s="29" t="s">
        <v>141</v>
      </c>
      <c r="H41" s="29">
        <v>166</v>
      </c>
      <c r="I41" s="29" t="s">
        <v>157</v>
      </c>
      <c r="J41" s="29">
        <v>3.32</v>
      </c>
      <c r="K41" s="29">
        <v>2.16</v>
      </c>
      <c r="L41" s="29">
        <v>1.16</v>
      </c>
      <c r="M41" s="29">
        <v>0</v>
      </c>
      <c r="N41" s="29" t="s">
        <v>27</v>
      </c>
      <c r="O41" s="29">
        <v>30</v>
      </c>
      <c r="P41" s="29">
        <v>127</v>
      </c>
      <c r="Q41" s="29"/>
      <c r="R41" s="29"/>
      <c r="S41" s="29" t="s">
        <v>37</v>
      </c>
    </row>
    <row r="42" s="6" customFormat="1" ht="67" customHeight="1" spans="1:19">
      <c r="A42" s="13">
        <v>59</v>
      </c>
      <c r="B42" s="34"/>
      <c r="C42" s="31" t="s">
        <v>47</v>
      </c>
      <c r="D42" s="31" t="s">
        <v>55</v>
      </c>
      <c r="E42" s="31"/>
      <c r="F42" s="33" t="s">
        <v>29</v>
      </c>
      <c r="G42" s="33" t="s">
        <v>141</v>
      </c>
      <c r="H42" s="33">
        <v>166</v>
      </c>
      <c r="I42" s="33" t="s">
        <v>166</v>
      </c>
      <c r="J42" s="40">
        <v>3.32</v>
      </c>
      <c r="K42" s="33">
        <v>2.16</v>
      </c>
      <c r="L42" s="33">
        <v>1.16</v>
      </c>
      <c r="M42" s="33">
        <v>0</v>
      </c>
      <c r="N42" s="33" t="s">
        <v>27</v>
      </c>
      <c r="O42" s="33">
        <v>30</v>
      </c>
      <c r="P42" s="33">
        <v>127</v>
      </c>
      <c r="Q42" s="33" t="s">
        <v>167</v>
      </c>
      <c r="R42" s="33" t="s">
        <v>168</v>
      </c>
      <c r="S42" s="46" t="s">
        <v>37</v>
      </c>
    </row>
    <row r="43" s="6" customFormat="1" ht="67" customHeight="1" spans="1:19">
      <c r="A43" s="13">
        <v>60</v>
      </c>
      <c r="B43" s="29" t="s">
        <v>169</v>
      </c>
      <c r="C43" s="29" t="s">
        <v>25</v>
      </c>
      <c r="D43" s="29"/>
      <c r="E43" s="29"/>
      <c r="F43" s="29" t="s">
        <v>29</v>
      </c>
      <c r="G43" s="29" t="s">
        <v>141</v>
      </c>
      <c r="H43" s="29">
        <v>6</v>
      </c>
      <c r="I43" s="29" t="s">
        <v>170</v>
      </c>
      <c r="J43" s="29">
        <v>0.12</v>
      </c>
      <c r="K43" s="29">
        <v>0.12</v>
      </c>
      <c r="L43" s="29">
        <v>0</v>
      </c>
      <c r="M43" s="29">
        <v>0</v>
      </c>
      <c r="N43" s="29" t="s">
        <v>27</v>
      </c>
      <c r="O43" s="29">
        <v>1</v>
      </c>
      <c r="P43" s="29">
        <v>4</v>
      </c>
      <c r="Q43" s="29"/>
      <c r="R43" s="29"/>
      <c r="S43" s="29" t="s">
        <v>37</v>
      </c>
    </row>
    <row r="44" s="6" customFormat="1" ht="67" customHeight="1" spans="1:19">
      <c r="A44" s="13">
        <v>62</v>
      </c>
      <c r="B44" s="34"/>
      <c r="C44" s="31" t="s">
        <v>47</v>
      </c>
      <c r="D44" s="31" t="s">
        <v>55</v>
      </c>
      <c r="E44" s="31"/>
      <c r="F44" s="31" t="s">
        <v>29</v>
      </c>
      <c r="G44" s="31" t="s">
        <v>141</v>
      </c>
      <c r="H44" s="31">
        <v>6</v>
      </c>
      <c r="I44" s="31" t="s">
        <v>175</v>
      </c>
      <c r="J44" s="31">
        <v>0.12</v>
      </c>
      <c r="K44" s="31">
        <v>0.12</v>
      </c>
      <c r="L44" s="31">
        <v>0</v>
      </c>
      <c r="M44" s="31">
        <v>0</v>
      </c>
      <c r="N44" s="31" t="s">
        <v>27</v>
      </c>
      <c r="O44" s="31">
        <v>1</v>
      </c>
      <c r="P44" s="31">
        <v>4</v>
      </c>
      <c r="Q44" s="31" t="s">
        <v>173</v>
      </c>
      <c r="R44" s="31" t="s">
        <v>176</v>
      </c>
      <c r="S44" s="31" t="s">
        <v>37</v>
      </c>
    </row>
    <row r="45" s="6" customFormat="1" ht="67" customHeight="1" spans="1:19">
      <c r="A45" s="13">
        <v>63</v>
      </c>
      <c r="B45" s="28" t="s">
        <v>177</v>
      </c>
      <c r="C45" s="28" t="s">
        <v>25</v>
      </c>
      <c r="D45" s="28"/>
      <c r="E45" s="28"/>
      <c r="F45" s="28" t="s">
        <v>29</v>
      </c>
      <c r="G45" s="28" t="s">
        <v>141</v>
      </c>
      <c r="H45" s="28">
        <v>234</v>
      </c>
      <c r="I45" s="28" t="s">
        <v>178</v>
      </c>
      <c r="J45" s="28">
        <v>23.4</v>
      </c>
      <c r="K45" s="28">
        <v>17.4</v>
      </c>
      <c r="L45" s="28">
        <v>6</v>
      </c>
      <c r="M45" s="28">
        <v>0</v>
      </c>
      <c r="N45" s="41" t="s">
        <v>27</v>
      </c>
      <c r="O45" s="28">
        <v>80</v>
      </c>
      <c r="P45" s="28">
        <v>297</v>
      </c>
      <c r="Q45" s="41"/>
      <c r="R45" s="41"/>
      <c r="S45" s="41" t="s">
        <v>37</v>
      </c>
    </row>
    <row r="46" s="6" customFormat="1" ht="67" customHeight="1" spans="1:19">
      <c r="A46" s="13">
        <v>64</v>
      </c>
      <c r="B46" s="29" t="s">
        <v>179</v>
      </c>
      <c r="C46" s="29" t="s">
        <v>25</v>
      </c>
      <c r="D46" s="29"/>
      <c r="E46" s="29"/>
      <c r="F46" s="29" t="s">
        <v>29</v>
      </c>
      <c r="G46" s="29" t="s">
        <v>141</v>
      </c>
      <c r="H46" s="29">
        <v>234</v>
      </c>
      <c r="I46" s="29" t="s">
        <v>180</v>
      </c>
      <c r="J46" s="29">
        <v>23.4</v>
      </c>
      <c r="K46" s="29">
        <v>17.4</v>
      </c>
      <c r="L46" s="29">
        <v>6</v>
      </c>
      <c r="M46" s="29">
        <v>0</v>
      </c>
      <c r="N46" s="29" t="s">
        <v>27</v>
      </c>
      <c r="O46" s="29">
        <v>80</v>
      </c>
      <c r="P46" s="29">
        <v>297</v>
      </c>
      <c r="Q46" s="29"/>
      <c r="R46" s="29"/>
      <c r="S46" s="29" t="s">
        <v>37</v>
      </c>
    </row>
    <row r="47" s="6" customFormat="1" ht="67" customHeight="1" spans="1:19">
      <c r="A47" s="13">
        <v>68</v>
      </c>
      <c r="B47" s="34"/>
      <c r="C47" s="31" t="s">
        <v>47</v>
      </c>
      <c r="D47" s="31" t="s">
        <v>55</v>
      </c>
      <c r="E47" s="31"/>
      <c r="F47" s="33" t="s">
        <v>29</v>
      </c>
      <c r="G47" s="33" t="s">
        <v>141</v>
      </c>
      <c r="H47" s="33">
        <v>234</v>
      </c>
      <c r="I47" s="33" t="s">
        <v>189</v>
      </c>
      <c r="J47" s="40">
        <v>23.4</v>
      </c>
      <c r="K47" s="33">
        <v>17.4</v>
      </c>
      <c r="L47" s="33">
        <v>6</v>
      </c>
      <c r="M47" s="33">
        <v>0</v>
      </c>
      <c r="N47" s="33" t="s">
        <v>27</v>
      </c>
      <c r="O47" s="33">
        <v>80</v>
      </c>
      <c r="P47" s="33">
        <v>297</v>
      </c>
      <c r="Q47" s="33" t="s">
        <v>190</v>
      </c>
      <c r="R47" s="33" t="s">
        <v>191</v>
      </c>
      <c r="S47" s="46" t="s">
        <v>37</v>
      </c>
    </row>
    <row r="48" s="6" customFormat="1" ht="67" customHeight="1" spans="1:19">
      <c r="A48" s="13">
        <v>69</v>
      </c>
      <c r="B48" s="28" t="s">
        <v>192</v>
      </c>
      <c r="C48" s="28"/>
      <c r="D48" s="28"/>
      <c r="E48" s="28"/>
      <c r="F48" s="28" t="s">
        <v>29</v>
      </c>
      <c r="G48" s="28" t="s">
        <v>141</v>
      </c>
      <c r="H48" s="28">
        <v>0</v>
      </c>
      <c r="I48" s="28" t="s">
        <v>193</v>
      </c>
      <c r="J48" s="28">
        <v>0</v>
      </c>
      <c r="K48" s="28">
        <v>0</v>
      </c>
      <c r="L48" s="28">
        <v>0</v>
      </c>
      <c r="M48" s="28">
        <v>0</v>
      </c>
      <c r="N48" s="41" t="s">
        <v>27</v>
      </c>
      <c r="O48" s="28">
        <v>0</v>
      </c>
      <c r="P48" s="28">
        <v>0</v>
      </c>
      <c r="Q48" s="41"/>
      <c r="R48" s="41"/>
      <c r="S48" s="41" t="s">
        <v>37</v>
      </c>
    </row>
    <row r="49" s="4" customFormat="1" ht="67" customHeight="1" spans="1:19">
      <c r="A49" s="13">
        <v>70</v>
      </c>
      <c r="B49" s="29" t="s">
        <v>194</v>
      </c>
      <c r="C49" s="29" t="s">
        <v>25</v>
      </c>
      <c r="D49" s="29"/>
      <c r="E49" s="29"/>
      <c r="F49" s="29" t="s">
        <v>29</v>
      </c>
      <c r="G49" s="29" t="s">
        <v>141</v>
      </c>
      <c r="H49" s="29">
        <v>0</v>
      </c>
      <c r="I49" s="29"/>
      <c r="J49" s="29">
        <v>0</v>
      </c>
      <c r="K49" s="29">
        <v>0</v>
      </c>
      <c r="L49" s="29">
        <v>0</v>
      </c>
      <c r="M49" s="29">
        <v>0</v>
      </c>
      <c r="N49" s="29" t="s">
        <v>27</v>
      </c>
      <c r="O49" s="29">
        <v>0</v>
      </c>
      <c r="P49" s="29">
        <v>0</v>
      </c>
      <c r="Q49" s="29"/>
      <c r="R49" s="29"/>
      <c r="S49" s="29" t="s">
        <v>37</v>
      </c>
    </row>
    <row r="50" s="4" customFormat="1" ht="67" customHeight="1" spans="1:19">
      <c r="A50" s="13">
        <v>71</v>
      </c>
      <c r="B50" s="28" t="s">
        <v>195</v>
      </c>
      <c r="C50" s="28" t="s">
        <v>25</v>
      </c>
      <c r="D50" s="28"/>
      <c r="E50" s="28"/>
      <c r="F50" s="28" t="s">
        <v>29</v>
      </c>
      <c r="G50" s="28" t="s">
        <v>196</v>
      </c>
      <c r="H50" s="28">
        <v>3010</v>
      </c>
      <c r="I50" s="28" t="s">
        <v>197</v>
      </c>
      <c r="J50" s="28">
        <v>3.01</v>
      </c>
      <c r="K50" s="28">
        <v>2.71</v>
      </c>
      <c r="L50" s="28">
        <v>0.3</v>
      </c>
      <c r="M50" s="28">
        <v>0</v>
      </c>
      <c r="N50" s="41" t="s">
        <v>27</v>
      </c>
      <c r="O50" s="28">
        <v>32</v>
      </c>
      <c r="P50" s="28">
        <v>117</v>
      </c>
      <c r="Q50" s="41"/>
      <c r="R50" s="41"/>
      <c r="S50" s="41" t="s">
        <v>37</v>
      </c>
    </row>
    <row r="51" s="4" customFormat="1" ht="67" customHeight="1" spans="1:19">
      <c r="A51" s="13">
        <v>72</v>
      </c>
      <c r="B51" s="29" t="s">
        <v>198</v>
      </c>
      <c r="C51" s="29" t="s">
        <v>25</v>
      </c>
      <c r="D51" s="29"/>
      <c r="E51" s="29"/>
      <c r="F51" s="29" t="s">
        <v>29</v>
      </c>
      <c r="G51" s="29" t="s">
        <v>196</v>
      </c>
      <c r="H51" s="29">
        <v>2310</v>
      </c>
      <c r="I51" s="29" t="s">
        <v>199</v>
      </c>
      <c r="J51" s="29">
        <v>2.31</v>
      </c>
      <c r="K51" s="29">
        <v>2.11</v>
      </c>
      <c r="L51" s="29">
        <v>0.2</v>
      </c>
      <c r="M51" s="29">
        <v>0</v>
      </c>
      <c r="N51" s="29" t="s">
        <v>27</v>
      </c>
      <c r="O51" s="29">
        <v>25</v>
      </c>
      <c r="P51" s="29">
        <v>93</v>
      </c>
      <c r="Q51" s="29"/>
      <c r="R51" s="29"/>
      <c r="S51" s="29" t="s">
        <v>37</v>
      </c>
    </row>
    <row r="52" s="4" customFormat="1" ht="79" customHeight="1" spans="1:255">
      <c r="A52" s="13">
        <v>76</v>
      </c>
      <c r="B52" s="34"/>
      <c r="C52" s="31" t="s">
        <v>47</v>
      </c>
      <c r="D52" s="31" t="s">
        <v>55</v>
      </c>
      <c r="E52" s="31"/>
      <c r="F52" s="33" t="s">
        <v>29</v>
      </c>
      <c r="G52" s="33" t="s">
        <v>196</v>
      </c>
      <c r="H52" s="33">
        <v>2310</v>
      </c>
      <c r="I52" s="33" t="s">
        <v>208</v>
      </c>
      <c r="J52" s="40">
        <v>2.31</v>
      </c>
      <c r="K52" s="33">
        <v>2.11</v>
      </c>
      <c r="L52" s="33">
        <v>0.2</v>
      </c>
      <c r="M52" s="33">
        <v>0</v>
      </c>
      <c r="N52" s="33" t="s">
        <v>27</v>
      </c>
      <c r="O52" s="33">
        <v>25</v>
      </c>
      <c r="P52" s="33">
        <v>93</v>
      </c>
      <c r="Q52" s="33" t="s">
        <v>209</v>
      </c>
      <c r="R52" s="33" t="s">
        <v>210</v>
      </c>
      <c r="S52" s="46" t="s">
        <v>37</v>
      </c>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c r="BU52" s="47"/>
      <c r="BV52" s="47"/>
      <c r="BW52" s="47"/>
      <c r="BX52" s="47"/>
      <c r="BY52" s="47"/>
      <c r="BZ52" s="47"/>
      <c r="CA52" s="47"/>
      <c r="CB52" s="47"/>
      <c r="CC52" s="47"/>
      <c r="CD52" s="47"/>
      <c r="CE52" s="47"/>
      <c r="CF52" s="47"/>
      <c r="CG52" s="47"/>
      <c r="CH52" s="47"/>
      <c r="CI52" s="47"/>
      <c r="CJ52" s="47"/>
      <c r="CK52" s="47"/>
      <c r="CL52" s="47"/>
      <c r="CM52" s="47"/>
      <c r="CN52" s="47"/>
      <c r="CO52" s="47"/>
      <c r="CP52" s="47"/>
      <c r="CQ52" s="47"/>
      <c r="CR52" s="47"/>
      <c r="CS52" s="47"/>
      <c r="CT52" s="47"/>
      <c r="CU52" s="47"/>
      <c r="CV52" s="47"/>
      <c r="CW52" s="47"/>
      <c r="CX52" s="47"/>
      <c r="CY52" s="47"/>
      <c r="CZ52" s="47"/>
      <c r="DA52" s="47"/>
      <c r="DB52" s="47"/>
      <c r="DC52" s="47"/>
      <c r="DD52" s="47"/>
      <c r="DE52" s="47"/>
      <c r="DF52" s="47"/>
      <c r="DG52" s="47"/>
      <c r="DH52" s="47"/>
      <c r="DI52" s="47"/>
      <c r="DJ52" s="47"/>
      <c r="DK52" s="47"/>
      <c r="DL52" s="47"/>
      <c r="DM52" s="47"/>
      <c r="DN52" s="47"/>
      <c r="DO52" s="47"/>
      <c r="DP52" s="47"/>
      <c r="DQ52" s="47"/>
      <c r="DR52" s="47"/>
      <c r="DS52" s="47"/>
      <c r="DT52" s="47"/>
      <c r="DU52" s="47"/>
      <c r="DV52" s="47"/>
      <c r="DW52" s="47"/>
      <c r="DX52" s="47"/>
      <c r="DY52" s="47"/>
      <c r="DZ52" s="47"/>
      <c r="EA52" s="47"/>
      <c r="EB52" s="47"/>
      <c r="EC52" s="47"/>
      <c r="ED52" s="47"/>
      <c r="EE52" s="47"/>
      <c r="EF52" s="47"/>
      <c r="EG52" s="47"/>
      <c r="EH52" s="47"/>
      <c r="EI52" s="47"/>
      <c r="EJ52" s="47"/>
      <c r="EK52" s="47"/>
      <c r="EL52" s="47"/>
      <c r="EM52" s="47"/>
      <c r="EN52" s="47"/>
      <c r="EO52" s="47"/>
      <c r="EP52" s="47"/>
      <c r="EQ52" s="47"/>
      <c r="ER52" s="47"/>
      <c r="ES52" s="47"/>
      <c r="ET52" s="47"/>
      <c r="EU52" s="47"/>
      <c r="EV52" s="47"/>
      <c r="EW52" s="47"/>
      <c r="EX52" s="47"/>
      <c r="EY52" s="47"/>
      <c r="EZ52" s="47"/>
      <c r="FA52" s="47"/>
      <c r="FB52" s="47"/>
      <c r="FC52" s="47"/>
      <c r="FD52" s="47"/>
      <c r="FE52" s="47"/>
      <c r="FF52" s="47"/>
      <c r="FG52" s="47"/>
      <c r="FH52" s="47"/>
      <c r="FI52" s="47"/>
      <c r="FJ52" s="47"/>
      <c r="FK52" s="47"/>
      <c r="FL52" s="47"/>
      <c r="FM52" s="47"/>
      <c r="FN52" s="47"/>
      <c r="FO52" s="47"/>
      <c r="FP52" s="47"/>
      <c r="FQ52" s="47"/>
      <c r="FR52" s="47"/>
      <c r="FS52" s="47"/>
      <c r="FT52" s="47"/>
      <c r="FU52" s="47"/>
      <c r="FV52" s="47"/>
      <c r="FW52" s="47"/>
      <c r="FX52" s="47"/>
      <c r="FY52" s="47"/>
      <c r="FZ52" s="47"/>
      <c r="GA52" s="47"/>
      <c r="GB52" s="47"/>
      <c r="GC52" s="47"/>
      <c r="GD52" s="47"/>
      <c r="GE52" s="47"/>
      <c r="GF52" s="47"/>
      <c r="GG52" s="47"/>
      <c r="GH52" s="47"/>
      <c r="GI52" s="47"/>
      <c r="GJ52" s="47"/>
      <c r="GK52" s="47"/>
      <c r="GL52" s="47"/>
      <c r="GM52" s="47"/>
      <c r="GN52" s="47"/>
      <c r="GO52" s="47"/>
      <c r="GP52" s="47"/>
      <c r="GQ52" s="47"/>
      <c r="GR52" s="47"/>
      <c r="GS52" s="47"/>
      <c r="GT52" s="47"/>
      <c r="GU52" s="47"/>
      <c r="GV52" s="47"/>
      <c r="GW52" s="47"/>
      <c r="GX52" s="47"/>
      <c r="GY52" s="47"/>
      <c r="GZ52" s="47"/>
      <c r="HA52" s="47"/>
      <c r="HB52" s="47"/>
      <c r="HC52" s="47"/>
      <c r="HD52" s="47"/>
      <c r="HE52" s="47"/>
      <c r="HF52" s="47"/>
      <c r="HG52" s="47"/>
      <c r="HH52" s="47"/>
      <c r="HI52" s="47"/>
      <c r="HJ52" s="47"/>
      <c r="HK52" s="47"/>
      <c r="HL52" s="47"/>
      <c r="HM52" s="47"/>
      <c r="HN52" s="47"/>
      <c r="HO52" s="47"/>
      <c r="HP52" s="47"/>
      <c r="HQ52" s="47"/>
      <c r="HR52" s="47"/>
      <c r="HS52" s="47"/>
      <c r="HT52" s="47"/>
      <c r="HU52" s="47"/>
      <c r="HV52" s="47"/>
      <c r="HW52" s="47"/>
      <c r="HX52" s="47"/>
      <c r="HY52" s="47"/>
      <c r="HZ52" s="47"/>
      <c r="IA52" s="47"/>
      <c r="IB52" s="47"/>
      <c r="IC52" s="47"/>
      <c r="ID52" s="47"/>
      <c r="IE52" s="47"/>
      <c r="IF52" s="47"/>
      <c r="IG52" s="47"/>
      <c r="IH52" s="47"/>
      <c r="II52" s="47"/>
      <c r="IJ52" s="47"/>
      <c r="IK52" s="47"/>
      <c r="IL52" s="47"/>
      <c r="IM52" s="47"/>
      <c r="IN52" s="47"/>
      <c r="IO52" s="47"/>
      <c r="IP52" s="47"/>
      <c r="IQ52" s="47"/>
      <c r="IR52" s="47"/>
      <c r="IS52" s="47"/>
      <c r="IT52" s="47"/>
      <c r="IU52" s="47"/>
    </row>
    <row r="53" s="4" customFormat="1" ht="58" customHeight="1" spans="1:19">
      <c r="A53" s="13">
        <v>77</v>
      </c>
      <c r="B53" s="29" t="s">
        <v>211</v>
      </c>
      <c r="C53" s="29" t="s">
        <v>25</v>
      </c>
      <c r="D53" s="29"/>
      <c r="E53" s="29"/>
      <c r="F53" s="29" t="s">
        <v>29</v>
      </c>
      <c r="G53" s="29" t="s">
        <v>196</v>
      </c>
      <c r="H53" s="29">
        <v>0</v>
      </c>
      <c r="I53" s="29" t="s">
        <v>212</v>
      </c>
      <c r="J53" s="29">
        <v>0</v>
      </c>
      <c r="K53" s="29">
        <v>0</v>
      </c>
      <c r="L53" s="29">
        <v>0</v>
      </c>
      <c r="M53" s="29">
        <v>0</v>
      </c>
      <c r="N53" s="29" t="s">
        <v>27</v>
      </c>
      <c r="O53" s="29">
        <v>0</v>
      </c>
      <c r="P53" s="29">
        <v>0</v>
      </c>
      <c r="Q53" s="29"/>
      <c r="R53" s="29"/>
      <c r="S53" s="29" t="s">
        <v>37</v>
      </c>
    </row>
    <row r="54" s="4" customFormat="1" ht="56" customHeight="1" spans="1:19">
      <c r="A54" s="13">
        <v>80</v>
      </c>
      <c r="B54" s="29" t="s">
        <v>219</v>
      </c>
      <c r="C54" s="29" t="s">
        <v>25</v>
      </c>
      <c r="D54" s="29"/>
      <c r="E54" s="29"/>
      <c r="F54" s="29" t="s">
        <v>29</v>
      </c>
      <c r="G54" s="29" t="s">
        <v>196</v>
      </c>
      <c r="H54" s="29">
        <v>700</v>
      </c>
      <c r="I54" s="29" t="s">
        <v>220</v>
      </c>
      <c r="J54" s="29">
        <v>0.7</v>
      </c>
      <c r="K54" s="29">
        <v>0.6</v>
      </c>
      <c r="L54" s="29">
        <v>0.1</v>
      </c>
      <c r="M54" s="29">
        <v>0</v>
      </c>
      <c r="N54" s="29" t="s">
        <v>27</v>
      </c>
      <c r="O54" s="29">
        <v>7</v>
      </c>
      <c r="P54" s="29">
        <v>24</v>
      </c>
      <c r="Q54" s="29"/>
      <c r="R54" s="29"/>
      <c r="S54" s="29" t="s">
        <v>37</v>
      </c>
    </row>
    <row r="55" s="4" customFormat="1" ht="60" customHeight="1" spans="1:19">
      <c r="A55" s="13">
        <v>83</v>
      </c>
      <c r="B55" s="34"/>
      <c r="C55" s="31" t="s">
        <v>47</v>
      </c>
      <c r="D55" s="31" t="s">
        <v>55</v>
      </c>
      <c r="E55" s="31"/>
      <c r="F55" s="33" t="s">
        <v>29</v>
      </c>
      <c r="G55" s="33" t="s">
        <v>196</v>
      </c>
      <c r="H55" s="33">
        <v>700</v>
      </c>
      <c r="I55" s="33" t="s">
        <v>227</v>
      </c>
      <c r="J55" s="40">
        <v>0.7</v>
      </c>
      <c r="K55" s="33">
        <v>0.6</v>
      </c>
      <c r="L55" s="33">
        <v>0.1</v>
      </c>
      <c r="M55" s="33">
        <v>0</v>
      </c>
      <c r="N55" s="33" t="s">
        <v>27</v>
      </c>
      <c r="O55" s="33">
        <v>7</v>
      </c>
      <c r="P55" s="33">
        <v>24</v>
      </c>
      <c r="Q55" s="33" t="s">
        <v>228</v>
      </c>
      <c r="R55" s="33" t="s">
        <v>229</v>
      </c>
      <c r="S55" s="46" t="s">
        <v>37</v>
      </c>
    </row>
    <row r="56" s="4" customFormat="1" ht="49.9" customHeight="1" spans="1:19">
      <c r="A56" s="13">
        <v>84</v>
      </c>
      <c r="B56" s="28" t="s">
        <v>230</v>
      </c>
      <c r="C56" s="28" t="s">
        <v>25</v>
      </c>
      <c r="D56" s="28"/>
      <c r="E56" s="28"/>
      <c r="F56" s="28" t="s">
        <v>29</v>
      </c>
      <c r="G56" s="28" t="s">
        <v>39</v>
      </c>
      <c r="H56" s="28">
        <v>0</v>
      </c>
      <c r="I56" s="28" t="s">
        <v>231</v>
      </c>
      <c r="J56" s="28">
        <v>0</v>
      </c>
      <c r="K56" s="28">
        <v>0</v>
      </c>
      <c r="L56" s="28">
        <v>0</v>
      </c>
      <c r="M56" s="28">
        <v>0</v>
      </c>
      <c r="N56" s="41" t="s">
        <v>27</v>
      </c>
      <c r="O56" s="28">
        <v>0</v>
      </c>
      <c r="P56" s="28">
        <v>0</v>
      </c>
      <c r="Q56" s="41"/>
      <c r="R56" s="41"/>
      <c r="S56" s="41" t="s">
        <v>37</v>
      </c>
    </row>
    <row r="57" s="6" customFormat="1" ht="56" customHeight="1" spans="1:19">
      <c r="A57" s="13">
        <v>85</v>
      </c>
      <c r="B57" s="29" t="s">
        <v>232</v>
      </c>
      <c r="C57" s="29" t="s">
        <v>25</v>
      </c>
      <c r="D57" s="29"/>
      <c r="E57" s="29"/>
      <c r="F57" s="29" t="s">
        <v>29</v>
      </c>
      <c r="G57" s="29" t="s">
        <v>39</v>
      </c>
      <c r="H57" s="29">
        <v>0</v>
      </c>
      <c r="I57" s="29" t="s">
        <v>233</v>
      </c>
      <c r="J57" s="29">
        <v>0</v>
      </c>
      <c r="K57" s="29">
        <v>0</v>
      </c>
      <c r="L57" s="29">
        <v>0</v>
      </c>
      <c r="M57" s="29">
        <v>0</v>
      </c>
      <c r="N57" s="29" t="s">
        <v>27</v>
      </c>
      <c r="O57" s="29">
        <v>0</v>
      </c>
      <c r="P57" s="29">
        <v>0</v>
      </c>
      <c r="Q57" s="29"/>
      <c r="R57" s="29"/>
      <c r="S57" s="29" t="s">
        <v>37</v>
      </c>
    </row>
    <row r="58" s="4" customFormat="1" ht="61" customHeight="1" spans="1:19">
      <c r="A58" s="13">
        <v>87</v>
      </c>
      <c r="B58" s="28" t="s">
        <v>234</v>
      </c>
      <c r="C58" s="28" t="s">
        <v>25</v>
      </c>
      <c r="D58" s="28"/>
      <c r="E58" s="28"/>
      <c r="F58" s="28" t="s">
        <v>29</v>
      </c>
      <c r="G58" s="28" t="s">
        <v>25</v>
      </c>
      <c r="H58" s="28">
        <v>0</v>
      </c>
      <c r="I58" s="28" t="s">
        <v>235</v>
      </c>
      <c r="J58" s="28">
        <v>0</v>
      </c>
      <c r="K58" s="28">
        <v>0</v>
      </c>
      <c r="L58" s="28">
        <v>0</v>
      </c>
      <c r="M58" s="28">
        <v>0</v>
      </c>
      <c r="N58" s="41" t="s">
        <v>27</v>
      </c>
      <c r="O58" s="28">
        <v>0</v>
      </c>
      <c r="P58" s="28">
        <v>0</v>
      </c>
      <c r="Q58" s="41"/>
      <c r="R58" s="41"/>
      <c r="S58" s="41" t="s">
        <v>37</v>
      </c>
    </row>
    <row r="59" s="4" customFormat="1" ht="47" customHeight="1" spans="1:19">
      <c r="A59" s="13">
        <v>88</v>
      </c>
      <c r="B59" s="29" t="s">
        <v>236</v>
      </c>
      <c r="C59" s="29" t="s">
        <v>25</v>
      </c>
      <c r="D59" s="29"/>
      <c r="E59" s="29"/>
      <c r="F59" s="29" t="s">
        <v>29</v>
      </c>
      <c r="G59" s="29" t="s">
        <v>237</v>
      </c>
      <c r="H59" s="29">
        <v>0</v>
      </c>
      <c r="I59" s="29"/>
      <c r="J59" s="29">
        <v>0</v>
      </c>
      <c r="K59" s="29">
        <v>0</v>
      </c>
      <c r="L59" s="29">
        <v>0</v>
      </c>
      <c r="M59" s="29">
        <v>0</v>
      </c>
      <c r="N59" s="29" t="s">
        <v>27</v>
      </c>
      <c r="O59" s="29">
        <v>0</v>
      </c>
      <c r="P59" s="29">
        <v>0</v>
      </c>
      <c r="Q59" s="29"/>
      <c r="R59" s="29"/>
      <c r="S59" s="29" t="s">
        <v>37</v>
      </c>
    </row>
    <row r="60" s="4" customFormat="1" ht="64" customHeight="1" spans="1:19">
      <c r="A60" s="13">
        <v>89</v>
      </c>
      <c r="B60" s="29" t="s">
        <v>238</v>
      </c>
      <c r="C60" s="29" t="s">
        <v>25</v>
      </c>
      <c r="D60" s="29"/>
      <c r="E60" s="29"/>
      <c r="F60" s="29" t="s">
        <v>29</v>
      </c>
      <c r="G60" s="29" t="s">
        <v>239</v>
      </c>
      <c r="H60" s="29">
        <v>0</v>
      </c>
      <c r="I60" s="29" t="s">
        <v>240</v>
      </c>
      <c r="J60" s="29">
        <v>0</v>
      </c>
      <c r="K60" s="29">
        <v>0</v>
      </c>
      <c r="L60" s="29">
        <v>0</v>
      </c>
      <c r="M60" s="29">
        <v>0</v>
      </c>
      <c r="N60" s="29" t="s">
        <v>27</v>
      </c>
      <c r="O60" s="29">
        <v>0</v>
      </c>
      <c r="P60" s="29">
        <v>0</v>
      </c>
      <c r="Q60" s="29"/>
      <c r="R60" s="29"/>
      <c r="S60" s="29" t="s">
        <v>37</v>
      </c>
    </row>
    <row r="61" s="4" customFormat="1" ht="49" customHeight="1" spans="1:19">
      <c r="A61" s="13">
        <v>93</v>
      </c>
      <c r="B61" s="29" t="s">
        <v>249</v>
      </c>
      <c r="C61" s="29" t="s">
        <v>25</v>
      </c>
      <c r="D61" s="29"/>
      <c r="E61" s="29"/>
      <c r="F61" s="29" t="s">
        <v>29</v>
      </c>
      <c r="G61" s="29" t="s">
        <v>237</v>
      </c>
      <c r="H61" s="29">
        <v>0</v>
      </c>
      <c r="I61" s="29" t="s">
        <v>250</v>
      </c>
      <c r="J61" s="29">
        <v>0</v>
      </c>
      <c r="K61" s="29">
        <v>0</v>
      </c>
      <c r="L61" s="29">
        <v>0</v>
      </c>
      <c r="M61" s="29">
        <v>0</v>
      </c>
      <c r="N61" s="29" t="s">
        <v>27</v>
      </c>
      <c r="O61" s="29">
        <v>0</v>
      </c>
      <c r="P61" s="29">
        <v>0</v>
      </c>
      <c r="Q61" s="29"/>
      <c r="R61" s="29"/>
      <c r="S61" s="29" t="s">
        <v>37</v>
      </c>
    </row>
    <row r="62" s="4" customFormat="1" ht="60" customHeight="1" spans="1:19">
      <c r="A62" s="13">
        <v>95</v>
      </c>
      <c r="B62" s="29" t="s">
        <v>253</v>
      </c>
      <c r="C62" s="29" t="s">
        <v>25</v>
      </c>
      <c r="D62" s="29"/>
      <c r="E62" s="29"/>
      <c r="F62" s="29" t="s">
        <v>29</v>
      </c>
      <c r="G62" s="29" t="s">
        <v>254</v>
      </c>
      <c r="H62" s="29">
        <v>0</v>
      </c>
      <c r="I62" s="29"/>
      <c r="J62" s="29">
        <v>0</v>
      </c>
      <c r="K62" s="29">
        <v>0</v>
      </c>
      <c r="L62" s="29">
        <v>0</v>
      </c>
      <c r="M62" s="29">
        <v>0</v>
      </c>
      <c r="N62" s="29" t="s">
        <v>27</v>
      </c>
      <c r="O62" s="29">
        <v>0</v>
      </c>
      <c r="P62" s="29">
        <v>0</v>
      </c>
      <c r="Q62" s="29"/>
      <c r="R62" s="29"/>
      <c r="S62" s="29" t="s">
        <v>37</v>
      </c>
    </row>
    <row r="63" s="4" customFormat="1" ht="66" customHeight="1" spans="1:19">
      <c r="A63" s="13">
        <v>96</v>
      </c>
      <c r="B63" s="23" t="s">
        <v>255</v>
      </c>
      <c r="C63" s="23"/>
      <c r="D63" s="23"/>
      <c r="E63" s="23"/>
      <c r="F63" s="24" t="s">
        <v>25</v>
      </c>
      <c r="G63" s="25" t="s">
        <v>25</v>
      </c>
      <c r="H63" s="24">
        <v>5</v>
      </c>
      <c r="I63" s="24"/>
      <c r="J63" s="24">
        <f>SUM(J64,J65,J67,J68,J69,J70,J71)</f>
        <v>150</v>
      </c>
      <c r="K63" s="24">
        <f>SUM(K64,K65,K67,K68,K69,K70,K71)</f>
        <v>150</v>
      </c>
      <c r="L63" s="24">
        <f>SUM(L64,L65,L67,L68,L69,L70,L71)</f>
        <v>0</v>
      </c>
      <c r="M63" s="24">
        <f>SUM(M64,M65,M67,M68,M69,M70,M71)</f>
        <v>0</v>
      </c>
      <c r="N63" s="24" t="s">
        <v>256</v>
      </c>
      <c r="O63" s="24">
        <v>200</v>
      </c>
      <c r="P63" s="24">
        <v>687</v>
      </c>
      <c r="Q63" s="25"/>
      <c r="R63" s="25"/>
      <c r="S63" s="25"/>
    </row>
    <row r="64" s="6" customFormat="1" ht="66" customHeight="1" spans="1:19">
      <c r="A64" s="13">
        <v>97</v>
      </c>
      <c r="B64" s="28" t="s">
        <v>257</v>
      </c>
      <c r="C64" s="28"/>
      <c r="D64" s="28"/>
      <c r="E64" s="28"/>
      <c r="F64" s="28" t="s">
        <v>29</v>
      </c>
      <c r="G64" s="28" t="s">
        <v>258</v>
      </c>
      <c r="H64" s="28">
        <v>0</v>
      </c>
      <c r="I64" s="41"/>
      <c r="J64" s="28">
        <v>0</v>
      </c>
      <c r="K64" s="28">
        <v>0</v>
      </c>
      <c r="L64" s="28">
        <v>0</v>
      </c>
      <c r="M64" s="28">
        <v>0</v>
      </c>
      <c r="N64" s="28" t="s">
        <v>256</v>
      </c>
      <c r="O64" s="28">
        <v>0</v>
      </c>
      <c r="P64" s="28">
        <v>0</v>
      </c>
      <c r="Q64" s="41"/>
      <c r="R64" s="41"/>
      <c r="S64" s="41"/>
    </row>
    <row r="65" s="6" customFormat="1" ht="60" customHeight="1" spans="1:19">
      <c r="A65" s="13">
        <v>98</v>
      </c>
      <c r="B65" s="28" t="s">
        <v>259</v>
      </c>
      <c r="C65" s="28"/>
      <c r="D65" s="28"/>
      <c r="E65" s="28"/>
      <c r="F65" s="28" t="s">
        <v>29</v>
      </c>
      <c r="G65" s="28" t="s">
        <v>258</v>
      </c>
      <c r="H65" s="28">
        <v>1</v>
      </c>
      <c r="I65" s="41"/>
      <c r="J65" s="28">
        <v>50</v>
      </c>
      <c r="K65" s="28">
        <v>50</v>
      </c>
      <c r="L65" s="28">
        <v>0</v>
      </c>
      <c r="M65" s="28">
        <v>0</v>
      </c>
      <c r="N65" s="28" t="s">
        <v>27</v>
      </c>
      <c r="O65" s="28">
        <v>200</v>
      </c>
      <c r="P65" s="28">
        <v>687</v>
      </c>
      <c r="Q65" s="41"/>
      <c r="R65" s="41"/>
      <c r="S65" s="41" t="s">
        <v>262</v>
      </c>
    </row>
    <row r="66" s="6" customFormat="1" ht="60" customHeight="1" spans="1:19">
      <c r="A66" s="13">
        <v>102</v>
      </c>
      <c r="B66" s="48" t="s">
        <v>266</v>
      </c>
      <c r="C66" s="48" t="s">
        <v>47</v>
      </c>
      <c r="D66" s="48" t="s">
        <v>55</v>
      </c>
      <c r="E66" s="48"/>
      <c r="F66" s="48" t="s">
        <v>29</v>
      </c>
      <c r="G66" s="48" t="s">
        <v>258</v>
      </c>
      <c r="H66" s="48">
        <v>1</v>
      </c>
      <c r="I66" s="48" t="s">
        <v>264</v>
      </c>
      <c r="J66" s="48">
        <v>50</v>
      </c>
      <c r="K66" s="48">
        <v>50</v>
      </c>
      <c r="L66" s="48">
        <v>0</v>
      </c>
      <c r="M66" s="48">
        <v>0</v>
      </c>
      <c r="N66" s="48" t="s">
        <v>27</v>
      </c>
      <c r="O66" s="48">
        <v>200</v>
      </c>
      <c r="P66" s="48">
        <v>687</v>
      </c>
      <c r="Q66" s="51" t="s">
        <v>856</v>
      </c>
      <c r="R66" s="52" t="s">
        <v>633</v>
      </c>
      <c r="S66" s="48" t="s">
        <v>262</v>
      </c>
    </row>
    <row r="67" s="6" customFormat="1" ht="37.15" customHeight="1" spans="1:19">
      <c r="A67" s="13">
        <v>105</v>
      </c>
      <c r="B67" s="28" t="s">
        <v>272</v>
      </c>
      <c r="C67" s="28"/>
      <c r="D67" s="28"/>
      <c r="E67" s="28"/>
      <c r="F67" s="28" t="s">
        <v>29</v>
      </c>
      <c r="G67" s="28" t="s">
        <v>258</v>
      </c>
      <c r="H67" s="28">
        <v>0</v>
      </c>
      <c r="I67" s="41"/>
      <c r="J67" s="28">
        <v>0</v>
      </c>
      <c r="K67" s="28">
        <v>0</v>
      </c>
      <c r="L67" s="28">
        <v>0</v>
      </c>
      <c r="M67" s="28">
        <v>0</v>
      </c>
      <c r="N67" s="28" t="s">
        <v>27</v>
      </c>
      <c r="O67" s="28">
        <v>0</v>
      </c>
      <c r="P67" s="28">
        <v>0</v>
      </c>
      <c r="Q67" s="41"/>
      <c r="R67" s="41"/>
      <c r="S67" s="41"/>
    </row>
    <row r="68" s="6" customFormat="1" ht="37.15" customHeight="1" spans="1:19">
      <c r="A68" s="13">
        <v>106</v>
      </c>
      <c r="B68" s="28" t="s">
        <v>273</v>
      </c>
      <c r="C68" s="28"/>
      <c r="D68" s="28"/>
      <c r="E68" s="28"/>
      <c r="F68" s="28" t="s">
        <v>29</v>
      </c>
      <c r="G68" s="28" t="s">
        <v>258</v>
      </c>
      <c r="H68" s="28">
        <v>0</v>
      </c>
      <c r="I68" s="28" t="s">
        <v>274</v>
      </c>
      <c r="J68" s="28">
        <v>0</v>
      </c>
      <c r="K68" s="28">
        <v>0</v>
      </c>
      <c r="L68" s="28">
        <v>0</v>
      </c>
      <c r="M68" s="28">
        <v>0</v>
      </c>
      <c r="N68" s="28" t="s">
        <v>27</v>
      </c>
      <c r="O68" s="28">
        <v>0</v>
      </c>
      <c r="P68" s="28">
        <v>0</v>
      </c>
      <c r="Q68" s="28"/>
      <c r="R68" s="28"/>
      <c r="S68" s="41" t="s">
        <v>276</v>
      </c>
    </row>
    <row r="69" s="6" customFormat="1" ht="43" customHeight="1" spans="1:19">
      <c r="A69" s="13">
        <v>109</v>
      </c>
      <c r="B69" s="28" t="s">
        <v>282</v>
      </c>
      <c r="C69" s="28"/>
      <c r="D69" s="28"/>
      <c r="E69" s="28"/>
      <c r="F69" s="28" t="s">
        <v>29</v>
      </c>
      <c r="G69" s="28" t="s">
        <v>258</v>
      </c>
      <c r="H69" s="28">
        <v>0</v>
      </c>
      <c r="I69" s="41"/>
      <c r="J69" s="28">
        <v>0</v>
      </c>
      <c r="K69" s="28">
        <v>0</v>
      </c>
      <c r="L69" s="28">
        <v>0</v>
      </c>
      <c r="M69" s="28">
        <v>0</v>
      </c>
      <c r="N69" s="28" t="s">
        <v>283</v>
      </c>
      <c r="O69" s="28">
        <v>0</v>
      </c>
      <c r="P69" s="28">
        <v>0</v>
      </c>
      <c r="Q69" s="41"/>
      <c r="R69" s="41"/>
      <c r="S69" s="41"/>
    </row>
    <row r="70" s="6" customFormat="1" ht="60" customHeight="1" spans="1:19">
      <c r="A70" s="13">
        <v>110</v>
      </c>
      <c r="B70" s="28" t="s">
        <v>284</v>
      </c>
      <c r="C70" s="28"/>
      <c r="D70" s="28"/>
      <c r="E70" s="28"/>
      <c r="F70" s="28" t="s">
        <v>29</v>
      </c>
      <c r="G70" s="28" t="s">
        <v>258</v>
      </c>
      <c r="H70" s="28">
        <v>0</v>
      </c>
      <c r="I70" s="28" t="s">
        <v>526</v>
      </c>
      <c r="J70" s="28">
        <v>0</v>
      </c>
      <c r="K70" s="28">
        <v>0</v>
      </c>
      <c r="L70" s="28">
        <v>0</v>
      </c>
      <c r="M70" s="28">
        <v>0</v>
      </c>
      <c r="N70" s="28" t="s">
        <v>283</v>
      </c>
      <c r="O70" s="28">
        <v>200</v>
      </c>
      <c r="P70" s="28">
        <v>687</v>
      </c>
      <c r="Q70" s="28"/>
      <c r="R70" s="28"/>
      <c r="S70" s="28" t="s">
        <v>288</v>
      </c>
    </row>
    <row r="71" s="6" customFormat="1" ht="43" customHeight="1" spans="1:19">
      <c r="A71" s="13">
        <v>115</v>
      </c>
      <c r="B71" s="28" t="s">
        <v>292</v>
      </c>
      <c r="C71" s="28"/>
      <c r="D71" s="28"/>
      <c r="E71" s="28"/>
      <c r="F71" s="28" t="s">
        <v>29</v>
      </c>
      <c r="G71" s="28" t="s">
        <v>293</v>
      </c>
      <c r="H71" s="28">
        <v>1</v>
      </c>
      <c r="I71" s="41"/>
      <c r="J71" s="28">
        <v>100</v>
      </c>
      <c r="K71" s="28">
        <v>100</v>
      </c>
      <c r="L71" s="28">
        <v>0</v>
      </c>
      <c r="M71" s="28">
        <v>0</v>
      </c>
      <c r="N71" s="41" t="s">
        <v>283</v>
      </c>
      <c r="O71" s="28">
        <v>200</v>
      </c>
      <c r="P71" s="28">
        <v>687</v>
      </c>
      <c r="Q71" s="41"/>
      <c r="R71" s="41"/>
      <c r="S71" s="41" t="s">
        <v>262</v>
      </c>
    </row>
    <row r="72" s="6" customFormat="1" ht="43" customHeight="1" spans="1:19">
      <c r="A72" s="13">
        <v>118</v>
      </c>
      <c r="B72" s="48" t="s">
        <v>301</v>
      </c>
      <c r="C72" s="48" t="s">
        <v>47</v>
      </c>
      <c r="D72" s="48" t="s">
        <v>55</v>
      </c>
      <c r="E72" s="48"/>
      <c r="F72" s="48" t="s">
        <v>29</v>
      </c>
      <c r="G72" s="48" t="s">
        <v>293</v>
      </c>
      <c r="H72" s="48">
        <v>1</v>
      </c>
      <c r="I72" s="48" t="s">
        <v>302</v>
      </c>
      <c r="J72" s="48">
        <v>100</v>
      </c>
      <c r="K72" s="48">
        <v>100</v>
      </c>
      <c r="L72" s="48">
        <v>0</v>
      </c>
      <c r="M72" s="48">
        <v>0</v>
      </c>
      <c r="N72" s="48" t="s">
        <v>283</v>
      </c>
      <c r="O72" s="48">
        <v>200</v>
      </c>
      <c r="P72" s="48">
        <v>687</v>
      </c>
      <c r="Q72" s="48" t="s">
        <v>857</v>
      </c>
      <c r="R72" s="52" t="s">
        <v>633</v>
      </c>
      <c r="S72" s="48" t="s">
        <v>262</v>
      </c>
    </row>
    <row r="73" s="6" customFormat="1" ht="60" customHeight="1" spans="1:19">
      <c r="A73" s="13">
        <v>121</v>
      </c>
      <c r="B73" s="23" t="s">
        <v>310</v>
      </c>
      <c r="C73" s="23"/>
      <c r="D73" s="23"/>
      <c r="E73" s="23"/>
      <c r="F73" s="23" t="s">
        <v>29</v>
      </c>
      <c r="G73" s="23" t="s">
        <v>293</v>
      </c>
      <c r="H73" s="24">
        <v>1</v>
      </c>
      <c r="I73" s="24"/>
      <c r="J73" s="24">
        <f>SUM(J74,J76,J77)</f>
        <v>24</v>
      </c>
      <c r="K73" s="24">
        <f>SUM(K74,K76,K77)</f>
        <v>0</v>
      </c>
      <c r="L73" s="24">
        <f>SUM(L74,L76,L77)</f>
        <v>0</v>
      </c>
      <c r="M73" s="24">
        <f>SUM(M74,M76,M77)</f>
        <v>24</v>
      </c>
      <c r="N73" s="24" t="s">
        <v>311</v>
      </c>
      <c r="O73" s="24">
        <v>80</v>
      </c>
      <c r="P73" s="24">
        <v>240</v>
      </c>
      <c r="Q73" s="25"/>
      <c r="R73" s="25"/>
      <c r="S73" s="25" t="s">
        <v>312</v>
      </c>
    </row>
    <row r="74" s="6" customFormat="1" ht="40.9" customHeight="1" spans="1:19">
      <c r="A74" s="13">
        <v>122</v>
      </c>
      <c r="B74" s="28" t="s">
        <v>313</v>
      </c>
      <c r="C74" s="28"/>
      <c r="D74" s="28"/>
      <c r="E74" s="28"/>
      <c r="F74" s="28" t="s">
        <v>29</v>
      </c>
      <c r="G74" s="28" t="s">
        <v>293</v>
      </c>
      <c r="H74" s="28">
        <v>1</v>
      </c>
      <c r="I74" s="41"/>
      <c r="J74" s="28">
        <f>SUM(J75)</f>
        <v>24</v>
      </c>
      <c r="K74" s="28">
        <f>SUM(K75)</f>
        <v>0</v>
      </c>
      <c r="L74" s="28">
        <f>SUM(L75)</f>
        <v>0</v>
      </c>
      <c r="M74" s="28">
        <f>SUM(M75)</f>
        <v>24</v>
      </c>
      <c r="N74" s="28" t="s">
        <v>311</v>
      </c>
      <c r="O74" s="28">
        <v>80</v>
      </c>
      <c r="P74" s="28">
        <v>240</v>
      </c>
      <c r="Q74" s="28"/>
      <c r="R74" s="28"/>
      <c r="S74" s="28" t="s">
        <v>312</v>
      </c>
    </row>
    <row r="75" s="4" customFormat="1" ht="42" customHeight="1" spans="1:19">
      <c r="A75" s="13">
        <v>123</v>
      </c>
      <c r="B75" s="33" t="s">
        <v>320</v>
      </c>
      <c r="C75" s="33" t="s">
        <v>47</v>
      </c>
      <c r="D75" s="33" t="s">
        <v>55</v>
      </c>
      <c r="E75" s="33"/>
      <c r="F75" s="33" t="s">
        <v>29</v>
      </c>
      <c r="G75" s="33" t="s">
        <v>293</v>
      </c>
      <c r="H75" s="33">
        <v>1</v>
      </c>
      <c r="I75" s="33" t="s">
        <v>317</v>
      </c>
      <c r="J75" s="33">
        <v>24</v>
      </c>
      <c r="K75" s="33">
        <v>0</v>
      </c>
      <c r="L75" s="33">
        <v>0</v>
      </c>
      <c r="M75" s="33">
        <v>24</v>
      </c>
      <c r="N75" s="33" t="s">
        <v>311</v>
      </c>
      <c r="O75" s="33">
        <v>80</v>
      </c>
      <c r="P75" s="33">
        <v>240</v>
      </c>
      <c r="Q75" s="33" t="s">
        <v>314</v>
      </c>
      <c r="R75" s="33" t="s">
        <v>321</v>
      </c>
      <c r="S75" s="33" t="s">
        <v>312</v>
      </c>
    </row>
    <row r="76" s="4" customFormat="1" ht="57" customHeight="1" spans="1:19">
      <c r="A76" s="13">
        <v>126</v>
      </c>
      <c r="B76" s="28" t="s">
        <v>322</v>
      </c>
      <c r="C76" s="28"/>
      <c r="D76" s="28"/>
      <c r="E76" s="28"/>
      <c r="F76" s="28" t="s">
        <v>29</v>
      </c>
      <c r="G76" s="28" t="s">
        <v>293</v>
      </c>
      <c r="H76" s="28">
        <v>0</v>
      </c>
      <c r="I76" s="41"/>
      <c r="J76" s="28">
        <v>0</v>
      </c>
      <c r="K76" s="28">
        <v>0</v>
      </c>
      <c r="L76" s="28">
        <v>0</v>
      </c>
      <c r="M76" s="28">
        <v>0</v>
      </c>
      <c r="N76" s="28" t="s">
        <v>311</v>
      </c>
      <c r="O76" s="28">
        <v>0</v>
      </c>
      <c r="P76" s="28">
        <v>0</v>
      </c>
      <c r="Q76" s="28"/>
      <c r="R76" s="28"/>
      <c r="S76" s="28" t="s">
        <v>312</v>
      </c>
    </row>
    <row r="77" s="7" customFormat="1" ht="52" customHeight="1" spans="1:19">
      <c r="A77" s="13">
        <v>129</v>
      </c>
      <c r="B77" s="28" t="s">
        <v>329</v>
      </c>
      <c r="C77" s="28"/>
      <c r="D77" s="28"/>
      <c r="E77" s="28"/>
      <c r="F77" s="28" t="s">
        <v>29</v>
      </c>
      <c r="G77" s="28" t="s">
        <v>293</v>
      </c>
      <c r="H77" s="28">
        <v>0</v>
      </c>
      <c r="I77" s="41"/>
      <c r="J77" s="28">
        <v>0</v>
      </c>
      <c r="K77" s="28">
        <v>0</v>
      </c>
      <c r="L77" s="28">
        <v>0</v>
      </c>
      <c r="M77" s="28">
        <v>0</v>
      </c>
      <c r="N77" s="28" t="s">
        <v>311</v>
      </c>
      <c r="O77" s="28">
        <v>0</v>
      </c>
      <c r="P77" s="28">
        <v>0</v>
      </c>
      <c r="Q77" s="41"/>
      <c r="R77" s="41"/>
      <c r="S77" s="28" t="s">
        <v>312</v>
      </c>
    </row>
    <row r="78" s="7" customFormat="1" ht="52" customHeight="1" spans="1:19">
      <c r="A78" s="13">
        <v>130</v>
      </c>
      <c r="B78" s="23" t="s">
        <v>330</v>
      </c>
      <c r="C78" s="23"/>
      <c r="D78" s="23"/>
      <c r="E78" s="23"/>
      <c r="F78" s="24" t="s">
        <v>29</v>
      </c>
      <c r="G78" s="25" t="s">
        <v>30</v>
      </c>
      <c r="H78" s="24">
        <v>61</v>
      </c>
      <c r="I78" s="24"/>
      <c r="J78" s="24">
        <v>5.1</v>
      </c>
      <c r="K78" s="24">
        <v>1.7</v>
      </c>
      <c r="L78" s="24">
        <v>1.7</v>
      </c>
      <c r="M78" s="24">
        <v>1.7</v>
      </c>
      <c r="N78" s="24" t="s">
        <v>311</v>
      </c>
      <c r="O78" s="24">
        <v>47</v>
      </c>
      <c r="P78" s="24">
        <v>61</v>
      </c>
      <c r="Q78" s="25"/>
      <c r="R78" s="25"/>
      <c r="S78" s="25"/>
    </row>
    <row r="79" s="7" customFormat="1" ht="52" customHeight="1" spans="1:19">
      <c r="A79" s="13">
        <v>131</v>
      </c>
      <c r="B79" s="28" t="s">
        <v>331</v>
      </c>
      <c r="C79" s="28"/>
      <c r="D79" s="28"/>
      <c r="E79" s="28"/>
      <c r="F79" s="28" t="s">
        <v>29</v>
      </c>
      <c r="G79" s="28" t="s">
        <v>30</v>
      </c>
      <c r="H79" s="28">
        <v>34</v>
      </c>
      <c r="I79" s="28" t="s">
        <v>332</v>
      </c>
      <c r="J79" s="28">
        <v>5.1</v>
      </c>
      <c r="K79" s="28">
        <v>1.7</v>
      </c>
      <c r="L79" s="28">
        <v>1.7</v>
      </c>
      <c r="M79" s="28">
        <v>1.7</v>
      </c>
      <c r="N79" s="28" t="s">
        <v>283</v>
      </c>
      <c r="O79" s="28">
        <v>23</v>
      </c>
      <c r="P79" s="28">
        <v>34</v>
      </c>
      <c r="Q79" s="28"/>
      <c r="R79" s="28"/>
      <c r="S79" s="28" t="s">
        <v>335</v>
      </c>
    </row>
    <row r="80" s="7" customFormat="1" ht="73" customHeight="1" spans="1:19">
      <c r="A80" s="13">
        <v>132</v>
      </c>
      <c r="B80" s="29" t="s">
        <v>336</v>
      </c>
      <c r="C80" s="29" t="s">
        <v>25</v>
      </c>
      <c r="D80" s="29"/>
      <c r="E80" s="29"/>
      <c r="F80" s="29" t="s">
        <v>25</v>
      </c>
      <c r="G80" s="29" t="s">
        <v>30</v>
      </c>
      <c r="H80" s="29">
        <v>34</v>
      </c>
      <c r="I80" s="29" t="s">
        <v>332</v>
      </c>
      <c r="J80" s="29">
        <v>5.1</v>
      </c>
      <c r="K80" s="29">
        <v>1.7</v>
      </c>
      <c r="L80" s="29">
        <v>1.7</v>
      </c>
      <c r="M80" s="29">
        <v>1.7</v>
      </c>
      <c r="N80" s="29" t="s">
        <v>283</v>
      </c>
      <c r="O80" s="29">
        <v>23</v>
      </c>
      <c r="P80" s="29">
        <v>34</v>
      </c>
      <c r="Q80" s="29"/>
      <c r="R80" s="29"/>
      <c r="S80" s="29" t="s">
        <v>335</v>
      </c>
    </row>
    <row r="81" s="4" customFormat="1" ht="54" customHeight="1" spans="1:19">
      <c r="A81" s="13">
        <v>136</v>
      </c>
      <c r="B81" s="48"/>
      <c r="C81" s="48" t="s">
        <v>47</v>
      </c>
      <c r="D81" s="48" t="s">
        <v>55</v>
      </c>
      <c r="E81" s="48"/>
      <c r="F81" s="48" t="s">
        <v>25</v>
      </c>
      <c r="G81" s="48" t="s">
        <v>30</v>
      </c>
      <c r="H81" s="48">
        <v>34</v>
      </c>
      <c r="I81" s="48" t="s">
        <v>345</v>
      </c>
      <c r="J81" s="48">
        <v>5.1</v>
      </c>
      <c r="K81" s="48">
        <v>1.7</v>
      </c>
      <c r="L81" s="48">
        <v>1.7</v>
      </c>
      <c r="M81" s="48">
        <v>1.7</v>
      </c>
      <c r="N81" s="48" t="s">
        <v>283</v>
      </c>
      <c r="O81" s="48">
        <v>23</v>
      </c>
      <c r="P81" s="48">
        <v>34</v>
      </c>
      <c r="Q81" s="48" t="s">
        <v>353</v>
      </c>
      <c r="R81" s="52" t="s">
        <v>858</v>
      </c>
      <c r="S81" s="48" t="s">
        <v>335</v>
      </c>
    </row>
    <row r="82" s="8" customFormat="1" ht="39" customHeight="1" spans="1:19">
      <c r="A82" s="13">
        <v>137</v>
      </c>
      <c r="B82" s="28" t="s">
        <v>347</v>
      </c>
      <c r="C82" s="28"/>
      <c r="D82" s="28"/>
      <c r="E82" s="28"/>
      <c r="F82" s="28" t="s">
        <v>29</v>
      </c>
      <c r="G82" s="28" t="s">
        <v>30</v>
      </c>
      <c r="H82" s="28">
        <v>2</v>
      </c>
      <c r="I82" s="28" t="s">
        <v>348</v>
      </c>
      <c r="J82" s="28">
        <v>0</v>
      </c>
      <c r="K82" s="28">
        <v>0</v>
      </c>
      <c r="L82" s="28">
        <v>0</v>
      </c>
      <c r="M82" s="28">
        <v>0</v>
      </c>
      <c r="N82" s="28" t="s">
        <v>283</v>
      </c>
      <c r="O82" s="28">
        <v>2</v>
      </c>
      <c r="P82" s="28">
        <v>2</v>
      </c>
      <c r="Q82" s="41"/>
      <c r="R82" s="41"/>
      <c r="S82" s="41" t="s">
        <v>335</v>
      </c>
    </row>
    <row r="83" s="4" customFormat="1" ht="54" customHeight="1" spans="1:19">
      <c r="A83" s="13">
        <v>141</v>
      </c>
      <c r="B83" s="48"/>
      <c r="C83" s="48" t="s">
        <v>47</v>
      </c>
      <c r="D83" s="48" t="s">
        <v>55</v>
      </c>
      <c r="E83" s="48"/>
      <c r="F83" s="48" t="s">
        <v>29</v>
      </c>
      <c r="G83" s="48" t="s">
        <v>30</v>
      </c>
      <c r="H83" s="48">
        <v>2</v>
      </c>
      <c r="I83" s="48" t="s">
        <v>348</v>
      </c>
      <c r="J83" s="48">
        <v>0</v>
      </c>
      <c r="K83" s="48">
        <v>0</v>
      </c>
      <c r="L83" s="48">
        <v>0</v>
      </c>
      <c r="M83" s="48">
        <v>0</v>
      </c>
      <c r="N83" s="34" t="s">
        <v>283</v>
      </c>
      <c r="O83" s="48">
        <v>2</v>
      </c>
      <c r="P83" s="48">
        <v>2</v>
      </c>
      <c r="Q83" s="48" t="s">
        <v>353</v>
      </c>
      <c r="R83" s="52"/>
      <c r="S83" s="48" t="s">
        <v>335</v>
      </c>
    </row>
    <row r="84" s="8" customFormat="1" ht="39" customHeight="1" spans="1:19">
      <c r="A84" s="13">
        <v>142</v>
      </c>
      <c r="B84" s="28" t="s">
        <v>355</v>
      </c>
      <c r="C84" s="28"/>
      <c r="D84" s="28"/>
      <c r="E84" s="28"/>
      <c r="F84" s="28" t="s">
        <v>29</v>
      </c>
      <c r="G84" s="28" t="s">
        <v>30</v>
      </c>
      <c r="H84" s="28">
        <v>25</v>
      </c>
      <c r="I84" s="28" t="s">
        <v>356</v>
      </c>
      <c r="J84" s="28">
        <v>0</v>
      </c>
      <c r="K84" s="28">
        <v>0</v>
      </c>
      <c r="L84" s="28">
        <v>0</v>
      </c>
      <c r="M84" s="28">
        <v>0</v>
      </c>
      <c r="N84" s="28" t="s">
        <v>283</v>
      </c>
      <c r="O84" s="28">
        <v>22</v>
      </c>
      <c r="P84" s="28">
        <v>25</v>
      </c>
      <c r="Q84" s="41"/>
      <c r="R84" s="41"/>
      <c r="S84" s="41"/>
    </row>
    <row r="85" s="4" customFormat="1" ht="54" customHeight="1" spans="1:19">
      <c r="A85" s="13">
        <v>146</v>
      </c>
      <c r="B85" s="48"/>
      <c r="C85" s="48" t="s">
        <v>47</v>
      </c>
      <c r="D85" s="48" t="s">
        <v>55</v>
      </c>
      <c r="E85" s="48"/>
      <c r="F85" s="48" t="s">
        <v>29</v>
      </c>
      <c r="G85" s="48" t="s">
        <v>30</v>
      </c>
      <c r="H85" s="48">
        <v>25</v>
      </c>
      <c r="I85" s="48" t="s">
        <v>356</v>
      </c>
      <c r="J85" s="48">
        <v>0</v>
      </c>
      <c r="K85" s="48">
        <v>0</v>
      </c>
      <c r="L85" s="48">
        <v>0</v>
      </c>
      <c r="M85" s="48">
        <v>0</v>
      </c>
      <c r="N85" s="34" t="s">
        <v>283</v>
      </c>
      <c r="O85" s="48">
        <v>22</v>
      </c>
      <c r="P85" s="48">
        <v>25</v>
      </c>
      <c r="Q85" s="48" t="s">
        <v>353</v>
      </c>
      <c r="R85" s="52"/>
      <c r="S85" s="48" t="s">
        <v>335</v>
      </c>
    </row>
    <row r="86" s="6" customFormat="1" ht="35.45" customHeight="1" spans="1:19">
      <c r="A86" s="13">
        <v>147</v>
      </c>
      <c r="B86" s="28" t="s">
        <v>361</v>
      </c>
      <c r="C86" s="28"/>
      <c r="D86" s="28"/>
      <c r="E86" s="28"/>
      <c r="F86" s="28" t="s">
        <v>29</v>
      </c>
      <c r="G86" s="28" t="s">
        <v>30</v>
      </c>
      <c r="H86" s="28">
        <v>0</v>
      </c>
      <c r="I86" s="41"/>
      <c r="J86" s="28">
        <v>0</v>
      </c>
      <c r="K86" s="28">
        <v>0</v>
      </c>
      <c r="L86" s="28">
        <v>0</v>
      </c>
      <c r="M86" s="28">
        <v>0</v>
      </c>
      <c r="N86" s="28" t="s">
        <v>283</v>
      </c>
      <c r="O86" s="28">
        <v>0</v>
      </c>
      <c r="P86" s="28">
        <v>0</v>
      </c>
      <c r="Q86" s="41"/>
      <c r="R86" s="41"/>
      <c r="S86" s="41"/>
    </row>
    <row r="87" s="6" customFormat="1" ht="61.9" customHeight="1" spans="1:19">
      <c r="A87" s="13">
        <v>148</v>
      </c>
      <c r="B87" s="29" t="s">
        <v>362</v>
      </c>
      <c r="C87" s="29" t="s">
        <v>25</v>
      </c>
      <c r="D87" s="29"/>
      <c r="E87" s="29"/>
      <c r="F87" s="29" t="s">
        <v>25</v>
      </c>
      <c r="G87" s="29" t="s">
        <v>30</v>
      </c>
      <c r="H87" s="29">
        <v>0</v>
      </c>
      <c r="I87" s="29"/>
      <c r="J87" s="29">
        <v>0</v>
      </c>
      <c r="K87" s="29">
        <v>0</v>
      </c>
      <c r="L87" s="29">
        <v>0</v>
      </c>
      <c r="M87" s="29">
        <v>0</v>
      </c>
      <c r="N87" s="29" t="s">
        <v>283</v>
      </c>
      <c r="O87" s="29">
        <v>0</v>
      </c>
      <c r="P87" s="29">
        <v>0</v>
      </c>
      <c r="Q87" s="29"/>
      <c r="R87" s="29"/>
      <c r="S87" s="29" t="s">
        <v>365</v>
      </c>
    </row>
    <row r="88" s="4" customFormat="1" ht="61.9" customHeight="1" spans="1:19">
      <c r="A88" s="13">
        <v>150</v>
      </c>
      <c r="B88" s="29" t="s">
        <v>368</v>
      </c>
      <c r="C88" s="29" t="s">
        <v>25</v>
      </c>
      <c r="D88" s="29"/>
      <c r="E88" s="29"/>
      <c r="F88" s="29" t="s">
        <v>25</v>
      </c>
      <c r="G88" s="29" t="s">
        <v>30</v>
      </c>
      <c r="H88" s="29">
        <v>0</v>
      </c>
      <c r="I88" s="29"/>
      <c r="J88" s="29">
        <v>0</v>
      </c>
      <c r="K88" s="29">
        <v>0</v>
      </c>
      <c r="L88" s="29">
        <v>0</v>
      </c>
      <c r="M88" s="29">
        <v>0</v>
      </c>
      <c r="N88" s="29" t="s">
        <v>283</v>
      </c>
      <c r="O88" s="29">
        <v>0</v>
      </c>
      <c r="P88" s="29">
        <v>0</v>
      </c>
      <c r="Q88" s="29"/>
      <c r="R88" s="29"/>
      <c r="S88" s="29" t="s">
        <v>371</v>
      </c>
    </row>
    <row r="89" s="4" customFormat="1" ht="74" customHeight="1" spans="1:19">
      <c r="A89" s="13">
        <v>152</v>
      </c>
      <c r="B89" s="23" t="s">
        <v>374</v>
      </c>
      <c r="C89" s="23"/>
      <c r="D89" s="23"/>
      <c r="E89" s="23"/>
      <c r="F89" s="23" t="s">
        <v>29</v>
      </c>
      <c r="G89" s="23" t="s">
        <v>293</v>
      </c>
      <c r="H89" s="24">
        <v>0</v>
      </c>
      <c r="I89" s="24"/>
      <c r="J89" s="24">
        <v>0</v>
      </c>
      <c r="K89" s="24">
        <v>0</v>
      </c>
      <c r="L89" s="24">
        <v>0</v>
      </c>
      <c r="M89" s="24">
        <v>0</v>
      </c>
      <c r="N89" s="24" t="s">
        <v>375</v>
      </c>
      <c r="O89" s="24">
        <v>0</v>
      </c>
      <c r="P89" s="24">
        <v>0</v>
      </c>
      <c r="Q89" s="25"/>
      <c r="R89" s="25"/>
      <c r="S89" s="25"/>
    </row>
    <row r="90" s="6" customFormat="1" ht="74" customHeight="1" spans="1:19">
      <c r="A90" s="13">
        <v>153</v>
      </c>
      <c r="B90" s="28" t="s">
        <v>376</v>
      </c>
      <c r="C90" s="28"/>
      <c r="D90" s="28"/>
      <c r="E90" s="28"/>
      <c r="F90" s="28" t="s">
        <v>29</v>
      </c>
      <c r="G90" s="28" t="s">
        <v>293</v>
      </c>
      <c r="H90" s="28">
        <v>0</v>
      </c>
      <c r="I90" s="41"/>
      <c r="J90" s="28">
        <v>0</v>
      </c>
      <c r="K90" s="28">
        <v>0</v>
      </c>
      <c r="L90" s="28">
        <v>0</v>
      </c>
      <c r="M90" s="28">
        <v>0</v>
      </c>
      <c r="N90" s="28" t="s">
        <v>375</v>
      </c>
      <c r="O90" s="28">
        <v>0</v>
      </c>
      <c r="P90" s="28">
        <v>0</v>
      </c>
      <c r="Q90" s="41"/>
      <c r="R90" s="41"/>
      <c r="S90" s="41"/>
    </row>
    <row r="91" s="6" customFormat="1" ht="74" customHeight="1" spans="1:19">
      <c r="A91" s="13">
        <v>154</v>
      </c>
      <c r="B91" s="28" t="s">
        <v>377</v>
      </c>
      <c r="C91" s="28"/>
      <c r="D91" s="28"/>
      <c r="E91" s="28"/>
      <c r="F91" s="28" t="s">
        <v>29</v>
      </c>
      <c r="G91" s="28" t="s">
        <v>293</v>
      </c>
      <c r="H91" s="28">
        <v>0</v>
      </c>
      <c r="I91" s="41"/>
      <c r="J91" s="28">
        <v>0</v>
      </c>
      <c r="K91" s="28">
        <v>0</v>
      </c>
      <c r="L91" s="28">
        <v>0</v>
      </c>
      <c r="M91" s="28">
        <v>0</v>
      </c>
      <c r="N91" s="28" t="s">
        <v>375</v>
      </c>
      <c r="O91" s="28">
        <v>0</v>
      </c>
      <c r="P91" s="28">
        <v>0</v>
      </c>
      <c r="Q91" s="41"/>
      <c r="R91" s="41"/>
      <c r="S91" s="41"/>
    </row>
    <row r="92" s="6" customFormat="1" ht="74" customHeight="1" spans="1:19">
      <c r="A92" s="13">
        <v>155</v>
      </c>
      <c r="B92" s="28" t="s">
        <v>378</v>
      </c>
      <c r="C92" s="28"/>
      <c r="D92" s="28"/>
      <c r="E92" s="28"/>
      <c r="F92" s="28" t="s">
        <v>29</v>
      </c>
      <c r="G92" s="28" t="s">
        <v>293</v>
      </c>
      <c r="H92" s="28">
        <v>0</v>
      </c>
      <c r="I92" s="41"/>
      <c r="J92" s="28">
        <v>0</v>
      </c>
      <c r="K92" s="28">
        <v>0</v>
      </c>
      <c r="L92" s="28">
        <v>0</v>
      </c>
      <c r="M92" s="28">
        <v>0</v>
      </c>
      <c r="N92" s="28" t="s">
        <v>375</v>
      </c>
      <c r="O92" s="28">
        <v>0</v>
      </c>
      <c r="P92" s="28">
        <v>0</v>
      </c>
      <c r="Q92" s="41"/>
      <c r="R92" s="41"/>
      <c r="S92" s="41"/>
    </row>
    <row r="93" s="6" customFormat="1" ht="73" customHeight="1" spans="1:19">
      <c r="A93" s="13">
        <v>156</v>
      </c>
      <c r="B93" s="22" t="s">
        <v>379</v>
      </c>
      <c r="C93" s="22"/>
      <c r="D93" s="22"/>
      <c r="E93" s="22"/>
      <c r="F93" s="22" t="s">
        <v>380</v>
      </c>
      <c r="G93" s="22" t="s">
        <v>34</v>
      </c>
      <c r="H93" s="22">
        <v>55</v>
      </c>
      <c r="I93" s="39"/>
      <c r="J93" s="22">
        <f>SUM(J94,J101,J110,J112,J113,J114,J115)</f>
        <v>132.5</v>
      </c>
      <c r="K93" s="22">
        <f>SUM(K94,K101,K110,K112,K113,K114,K115)</f>
        <v>99.5</v>
      </c>
      <c r="L93" s="22">
        <f>SUM(L94,L101,L110,L112,L113,L114,L115)</f>
        <v>33</v>
      </c>
      <c r="M93" s="22">
        <f>SUM(M94,M101,M110,M112,M113,M114,M115)</f>
        <v>0</v>
      </c>
      <c r="N93" s="22" t="s">
        <v>283</v>
      </c>
      <c r="O93" s="22">
        <v>55</v>
      </c>
      <c r="P93" s="22">
        <v>179</v>
      </c>
      <c r="Q93" s="39"/>
      <c r="R93" s="39"/>
      <c r="S93" s="22" t="s">
        <v>381</v>
      </c>
    </row>
    <row r="94" s="3" customFormat="1" ht="58" customHeight="1" spans="1:19">
      <c r="A94" s="13">
        <v>157</v>
      </c>
      <c r="B94" s="23" t="s">
        <v>382</v>
      </c>
      <c r="C94" s="23" t="s">
        <v>25</v>
      </c>
      <c r="D94" s="23"/>
      <c r="E94" s="23"/>
      <c r="F94" s="24" t="s">
        <v>29</v>
      </c>
      <c r="G94" s="25" t="s">
        <v>34</v>
      </c>
      <c r="H94" s="24">
        <v>8</v>
      </c>
      <c r="I94" s="24" t="s">
        <v>383</v>
      </c>
      <c r="J94" s="24">
        <f>SUM(J95,J97,J99,J100)</f>
        <v>36</v>
      </c>
      <c r="K94" s="24">
        <f>SUM(K95,K97,K99,K100)</f>
        <v>31.5</v>
      </c>
      <c r="L94" s="24">
        <f>SUM(L95,L97,L99,L100)</f>
        <v>4.5</v>
      </c>
      <c r="M94" s="24">
        <f>SUM(M95,M97,M99,M100)</f>
        <v>0</v>
      </c>
      <c r="N94" s="24" t="s">
        <v>283</v>
      </c>
      <c r="O94" s="24">
        <v>8</v>
      </c>
      <c r="P94" s="24">
        <v>20</v>
      </c>
      <c r="Q94" s="25"/>
      <c r="R94" s="25"/>
      <c r="S94" s="25" t="s">
        <v>381</v>
      </c>
    </row>
    <row r="95" s="9" customFormat="1" ht="38.45" customHeight="1" spans="1:19">
      <c r="A95" s="13">
        <v>158</v>
      </c>
      <c r="B95" s="29" t="s">
        <v>386</v>
      </c>
      <c r="C95" s="29" t="s">
        <v>25</v>
      </c>
      <c r="D95" s="29"/>
      <c r="E95" s="29"/>
      <c r="F95" s="29" t="s">
        <v>29</v>
      </c>
      <c r="G95" s="29" t="s">
        <v>34</v>
      </c>
      <c r="H95" s="29">
        <v>6</v>
      </c>
      <c r="I95" s="29" t="s">
        <v>387</v>
      </c>
      <c r="J95" s="29">
        <v>27</v>
      </c>
      <c r="K95" s="29">
        <v>22.5</v>
      </c>
      <c r="L95" s="29">
        <v>4.5</v>
      </c>
      <c r="M95" s="29">
        <v>0</v>
      </c>
      <c r="N95" s="29" t="s">
        <v>283</v>
      </c>
      <c r="O95" s="29">
        <v>6</v>
      </c>
      <c r="P95" s="29">
        <v>16</v>
      </c>
      <c r="Q95" s="29"/>
      <c r="R95" s="29"/>
      <c r="S95" s="29" t="s">
        <v>381</v>
      </c>
    </row>
    <row r="96" s="9" customFormat="1" ht="38.45" customHeight="1" spans="1:19">
      <c r="A96" s="13">
        <v>162</v>
      </c>
      <c r="B96" s="34"/>
      <c r="C96" s="48" t="s">
        <v>47</v>
      </c>
      <c r="D96" s="48" t="s">
        <v>55</v>
      </c>
      <c r="E96" s="48"/>
      <c r="F96" s="48" t="s">
        <v>29</v>
      </c>
      <c r="G96" s="48" t="s">
        <v>34</v>
      </c>
      <c r="H96" s="48">
        <v>6</v>
      </c>
      <c r="I96" s="48" t="s">
        <v>396</v>
      </c>
      <c r="J96" s="48">
        <v>27</v>
      </c>
      <c r="K96" s="48">
        <v>22.5</v>
      </c>
      <c r="L96" s="48">
        <v>4.5</v>
      </c>
      <c r="M96" s="48">
        <v>0</v>
      </c>
      <c r="N96" s="48" t="s">
        <v>283</v>
      </c>
      <c r="O96" s="48">
        <v>6</v>
      </c>
      <c r="P96" s="48">
        <v>16</v>
      </c>
      <c r="Q96" s="51" t="s">
        <v>433</v>
      </c>
      <c r="R96" s="52" t="s">
        <v>859</v>
      </c>
      <c r="S96" s="48" t="s">
        <v>381</v>
      </c>
    </row>
    <row r="97" s="9" customFormat="1" ht="38.45" customHeight="1" spans="1:19">
      <c r="A97" s="13">
        <v>163</v>
      </c>
      <c r="B97" s="29" t="s">
        <v>398</v>
      </c>
      <c r="C97" s="29" t="s">
        <v>25</v>
      </c>
      <c r="D97" s="29"/>
      <c r="E97" s="29"/>
      <c r="F97" s="29" t="s">
        <v>29</v>
      </c>
      <c r="G97" s="29" t="s">
        <v>34</v>
      </c>
      <c r="H97" s="29">
        <v>2</v>
      </c>
      <c r="I97" s="29" t="s">
        <v>399</v>
      </c>
      <c r="J97" s="29">
        <v>9</v>
      </c>
      <c r="K97" s="29">
        <v>9</v>
      </c>
      <c r="L97" s="29">
        <v>0</v>
      </c>
      <c r="M97" s="29">
        <v>0</v>
      </c>
      <c r="N97" s="29" t="s">
        <v>283</v>
      </c>
      <c r="O97" s="29">
        <v>2</v>
      </c>
      <c r="P97" s="29">
        <v>4</v>
      </c>
      <c r="Q97" s="29"/>
      <c r="R97" s="29"/>
      <c r="S97" s="29" t="s">
        <v>381</v>
      </c>
    </row>
    <row r="98" s="9" customFormat="1" ht="38.45" customHeight="1" spans="1:19">
      <c r="A98" s="13">
        <v>167</v>
      </c>
      <c r="B98" s="34"/>
      <c r="C98" s="48" t="s">
        <v>47</v>
      </c>
      <c r="D98" s="48" t="s">
        <v>55</v>
      </c>
      <c r="E98" s="48"/>
      <c r="F98" s="48" t="s">
        <v>29</v>
      </c>
      <c r="G98" s="48" t="s">
        <v>34</v>
      </c>
      <c r="H98" s="48">
        <v>2</v>
      </c>
      <c r="I98" s="48" t="s">
        <v>406</v>
      </c>
      <c r="J98" s="48">
        <v>9</v>
      </c>
      <c r="K98" s="48">
        <v>9</v>
      </c>
      <c r="L98" s="48">
        <v>0</v>
      </c>
      <c r="M98" s="48">
        <v>0</v>
      </c>
      <c r="N98" s="48" t="s">
        <v>283</v>
      </c>
      <c r="O98" s="48">
        <v>2</v>
      </c>
      <c r="P98" s="48">
        <v>4</v>
      </c>
      <c r="Q98" s="51" t="s">
        <v>433</v>
      </c>
      <c r="R98" s="52" t="s">
        <v>860</v>
      </c>
      <c r="S98" s="48" t="s">
        <v>381</v>
      </c>
    </row>
    <row r="99" s="9" customFormat="1" ht="38.45" customHeight="1" spans="1:19">
      <c r="A99" s="13">
        <v>168</v>
      </c>
      <c r="B99" s="29" t="s">
        <v>408</v>
      </c>
      <c r="C99" s="29" t="s">
        <v>25</v>
      </c>
      <c r="D99" s="29"/>
      <c r="E99" s="29"/>
      <c r="F99" s="29" t="s">
        <v>29</v>
      </c>
      <c r="G99" s="29" t="s">
        <v>34</v>
      </c>
      <c r="H99" s="29">
        <v>0</v>
      </c>
      <c r="I99" s="29" t="s">
        <v>409</v>
      </c>
      <c r="J99" s="29">
        <v>0</v>
      </c>
      <c r="K99" s="29">
        <v>0</v>
      </c>
      <c r="L99" s="29">
        <v>0</v>
      </c>
      <c r="M99" s="29">
        <v>0</v>
      </c>
      <c r="N99" s="29" t="s">
        <v>283</v>
      </c>
      <c r="O99" s="29">
        <v>0</v>
      </c>
      <c r="P99" s="29">
        <v>0</v>
      </c>
      <c r="Q99" s="29"/>
      <c r="R99" s="29"/>
      <c r="S99" s="29" t="s">
        <v>381</v>
      </c>
    </row>
    <row r="100" s="9" customFormat="1" ht="38.45" customHeight="1" spans="1:19">
      <c r="A100" s="13">
        <v>169</v>
      </c>
      <c r="B100" s="29" t="s">
        <v>410</v>
      </c>
      <c r="C100" s="29" t="s">
        <v>25</v>
      </c>
      <c r="D100" s="29"/>
      <c r="E100" s="29"/>
      <c r="F100" s="29" t="s">
        <v>29</v>
      </c>
      <c r="G100" s="29" t="s">
        <v>34</v>
      </c>
      <c r="H100" s="29">
        <v>0</v>
      </c>
      <c r="I100" s="29" t="s">
        <v>411</v>
      </c>
      <c r="J100" s="29">
        <v>0</v>
      </c>
      <c r="K100" s="29">
        <v>0</v>
      </c>
      <c r="L100" s="29">
        <v>0</v>
      </c>
      <c r="M100" s="29">
        <v>0</v>
      </c>
      <c r="N100" s="29" t="s">
        <v>283</v>
      </c>
      <c r="O100" s="29">
        <v>0</v>
      </c>
      <c r="P100" s="29">
        <v>0</v>
      </c>
      <c r="Q100" s="29"/>
      <c r="R100" s="29"/>
      <c r="S100" s="29" t="s">
        <v>381</v>
      </c>
    </row>
    <row r="101" s="9" customFormat="1" ht="38.45" customHeight="1" spans="1:19">
      <c r="A101" s="13">
        <v>171</v>
      </c>
      <c r="B101" s="23" t="s">
        <v>419</v>
      </c>
      <c r="C101" s="23" t="s">
        <v>25</v>
      </c>
      <c r="D101" s="23"/>
      <c r="E101" s="23"/>
      <c r="F101" s="24" t="s">
        <v>420</v>
      </c>
      <c r="G101" s="25" t="s">
        <v>34</v>
      </c>
      <c r="H101" s="24">
        <v>46</v>
      </c>
      <c r="I101" s="24" t="s">
        <v>421</v>
      </c>
      <c r="J101" s="24">
        <v>92</v>
      </c>
      <c r="K101" s="24">
        <v>68</v>
      </c>
      <c r="L101" s="24">
        <v>24</v>
      </c>
      <c r="M101" s="24">
        <v>0</v>
      </c>
      <c r="N101" s="25" t="s">
        <v>283</v>
      </c>
      <c r="O101" s="24">
        <v>46</v>
      </c>
      <c r="P101" s="24">
        <v>156</v>
      </c>
      <c r="Q101" s="25"/>
      <c r="R101" s="25"/>
      <c r="S101" s="25" t="s">
        <v>381</v>
      </c>
    </row>
    <row r="102" s="9" customFormat="1" ht="38.45" customHeight="1" spans="1:19">
      <c r="A102" s="13">
        <v>172</v>
      </c>
      <c r="B102" s="29" t="s">
        <v>386</v>
      </c>
      <c r="C102" s="29" t="s">
        <v>25</v>
      </c>
      <c r="D102" s="29"/>
      <c r="E102" s="29"/>
      <c r="F102" s="29" t="s">
        <v>420</v>
      </c>
      <c r="G102" s="29" t="s">
        <v>34</v>
      </c>
      <c r="H102" s="29">
        <v>30</v>
      </c>
      <c r="I102" s="29" t="s">
        <v>423</v>
      </c>
      <c r="J102" s="29">
        <v>60</v>
      </c>
      <c r="K102" s="29">
        <v>52</v>
      </c>
      <c r="L102" s="29">
        <v>8</v>
      </c>
      <c r="M102" s="29">
        <v>0</v>
      </c>
      <c r="N102" s="29" t="s">
        <v>283</v>
      </c>
      <c r="O102" s="29">
        <v>30</v>
      </c>
      <c r="P102" s="29">
        <v>108</v>
      </c>
      <c r="Q102" s="29"/>
      <c r="R102" s="29"/>
      <c r="S102" s="29" t="s">
        <v>381</v>
      </c>
    </row>
    <row r="103" s="9" customFormat="1" ht="38.45" customHeight="1" spans="1:19">
      <c r="A103" s="13">
        <v>176</v>
      </c>
      <c r="B103" s="34"/>
      <c r="C103" s="48" t="s">
        <v>47</v>
      </c>
      <c r="D103" s="48" t="s">
        <v>55</v>
      </c>
      <c r="E103" s="48"/>
      <c r="F103" s="48" t="s">
        <v>420</v>
      </c>
      <c r="G103" s="48" t="s">
        <v>34</v>
      </c>
      <c r="H103" s="48">
        <v>30</v>
      </c>
      <c r="I103" s="48" t="s">
        <v>432</v>
      </c>
      <c r="J103" s="48">
        <v>60</v>
      </c>
      <c r="K103" s="48">
        <v>52</v>
      </c>
      <c r="L103" s="48">
        <v>8</v>
      </c>
      <c r="M103" s="48">
        <v>0</v>
      </c>
      <c r="N103" s="48" t="s">
        <v>283</v>
      </c>
      <c r="O103" s="48">
        <v>30</v>
      </c>
      <c r="P103" s="48">
        <v>108</v>
      </c>
      <c r="Q103" s="51" t="s">
        <v>433</v>
      </c>
      <c r="R103" s="53" t="s">
        <v>861</v>
      </c>
      <c r="S103" s="48" t="s">
        <v>381</v>
      </c>
    </row>
    <row r="104" s="9" customFormat="1" ht="38.45" customHeight="1" spans="1:19">
      <c r="A104" s="13">
        <v>177</v>
      </c>
      <c r="B104" s="29" t="s">
        <v>398</v>
      </c>
      <c r="C104" s="29" t="s">
        <v>25</v>
      </c>
      <c r="D104" s="29"/>
      <c r="E104" s="29"/>
      <c r="F104" s="29" t="s">
        <v>420</v>
      </c>
      <c r="G104" s="29" t="s">
        <v>34</v>
      </c>
      <c r="H104" s="29">
        <v>8</v>
      </c>
      <c r="I104" s="29" t="s">
        <v>435</v>
      </c>
      <c r="J104" s="29">
        <v>16</v>
      </c>
      <c r="K104" s="29">
        <v>12</v>
      </c>
      <c r="L104" s="29">
        <v>4</v>
      </c>
      <c r="M104" s="29">
        <v>0</v>
      </c>
      <c r="N104" s="29" t="s">
        <v>283</v>
      </c>
      <c r="O104" s="29">
        <v>8</v>
      </c>
      <c r="P104" s="29">
        <v>25</v>
      </c>
      <c r="Q104" s="29"/>
      <c r="R104" s="29"/>
      <c r="S104" s="29" t="s">
        <v>381</v>
      </c>
    </row>
    <row r="105" s="9" customFormat="1" ht="38.45" customHeight="1" spans="1:19">
      <c r="A105" s="13">
        <v>181</v>
      </c>
      <c r="B105" s="34"/>
      <c r="C105" s="48" t="s">
        <v>47</v>
      </c>
      <c r="D105" s="48" t="s">
        <v>55</v>
      </c>
      <c r="E105" s="48"/>
      <c r="F105" s="48" t="s">
        <v>420</v>
      </c>
      <c r="G105" s="48" t="s">
        <v>34</v>
      </c>
      <c r="H105" s="48">
        <v>8</v>
      </c>
      <c r="I105" s="48" t="s">
        <v>444</v>
      </c>
      <c r="J105" s="48">
        <v>16</v>
      </c>
      <c r="K105" s="48">
        <v>12</v>
      </c>
      <c r="L105" s="48">
        <v>4</v>
      </c>
      <c r="M105" s="48">
        <v>0</v>
      </c>
      <c r="N105" s="48" t="s">
        <v>283</v>
      </c>
      <c r="O105" s="48">
        <v>8</v>
      </c>
      <c r="P105" s="48">
        <v>25</v>
      </c>
      <c r="Q105" s="51" t="s">
        <v>433</v>
      </c>
      <c r="R105" s="53" t="s">
        <v>862</v>
      </c>
      <c r="S105" s="48" t="s">
        <v>381</v>
      </c>
    </row>
    <row r="106" s="9" customFormat="1" ht="38.45" customHeight="1" spans="1:19">
      <c r="A106" s="13">
        <v>182</v>
      </c>
      <c r="B106" s="29" t="s">
        <v>408</v>
      </c>
      <c r="C106" s="29" t="s">
        <v>25</v>
      </c>
      <c r="D106" s="29"/>
      <c r="E106" s="29"/>
      <c r="F106" s="29" t="s">
        <v>420</v>
      </c>
      <c r="G106" s="29" t="s">
        <v>34</v>
      </c>
      <c r="H106" s="29">
        <v>1</v>
      </c>
      <c r="I106" s="29" t="s">
        <v>446</v>
      </c>
      <c r="J106" s="29">
        <v>2</v>
      </c>
      <c r="K106" s="29">
        <v>2</v>
      </c>
      <c r="L106" s="29">
        <v>0</v>
      </c>
      <c r="M106" s="29">
        <v>0</v>
      </c>
      <c r="N106" s="29" t="s">
        <v>283</v>
      </c>
      <c r="O106" s="29">
        <v>1</v>
      </c>
      <c r="P106" s="29">
        <v>3</v>
      </c>
      <c r="Q106" s="29"/>
      <c r="R106" s="29"/>
      <c r="S106" s="29" t="s">
        <v>381</v>
      </c>
    </row>
    <row r="107" s="9" customFormat="1" ht="38.45" customHeight="1" spans="1:19">
      <c r="A107" s="13">
        <v>184</v>
      </c>
      <c r="B107" s="34"/>
      <c r="C107" s="48" t="s">
        <v>47</v>
      </c>
      <c r="D107" s="48" t="s">
        <v>55</v>
      </c>
      <c r="E107" s="48"/>
      <c r="F107" s="48" t="s">
        <v>420</v>
      </c>
      <c r="G107" s="48" t="s">
        <v>34</v>
      </c>
      <c r="H107" s="48">
        <v>1</v>
      </c>
      <c r="I107" s="48" t="s">
        <v>450</v>
      </c>
      <c r="J107" s="48">
        <v>2</v>
      </c>
      <c r="K107" s="48">
        <v>2</v>
      </c>
      <c r="L107" s="48">
        <v>0</v>
      </c>
      <c r="M107" s="48">
        <v>0</v>
      </c>
      <c r="N107" s="48" t="s">
        <v>283</v>
      </c>
      <c r="O107" s="48">
        <v>1</v>
      </c>
      <c r="P107" s="48">
        <v>3</v>
      </c>
      <c r="Q107" s="51" t="s">
        <v>433</v>
      </c>
      <c r="R107" s="53" t="s">
        <v>863</v>
      </c>
      <c r="S107" s="48" t="s">
        <v>381</v>
      </c>
    </row>
    <row r="108" s="9" customFormat="1" ht="38.45" customHeight="1" spans="1:19">
      <c r="A108" s="13">
        <v>185</v>
      </c>
      <c r="B108" s="29" t="s">
        <v>410</v>
      </c>
      <c r="C108" s="29" t="s">
        <v>25</v>
      </c>
      <c r="D108" s="29"/>
      <c r="E108" s="29"/>
      <c r="F108" s="29" t="s">
        <v>420</v>
      </c>
      <c r="G108" s="29" t="s">
        <v>34</v>
      </c>
      <c r="H108" s="29">
        <v>7</v>
      </c>
      <c r="I108" s="29" t="s">
        <v>452</v>
      </c>
      <c r="J108" s="29">
        <v>14</v>
      </c>
      <c r="K108" s="29">
        <v>2</v>
      </c>
      <c r="L108" s="29">
        <v>12</v>
      </c>
      <c r="M108" s="29">
        <v>0</v>
      </c>
      <c r="N108" s="29" t="s">
        <v>283</v>
      </c>
      <c r="O108" s="29">
        <v>7</v>
      </c>
      <c r="P108" s="29">
        <v>20</v>
      </c>
      <c r="Q108" s="29"/>
      <c r="R108" s="29"/>
      <c r="S108" s="29" t="s">
        <v>381</v>
      </c>
    </row>
    <row r="109" s="9" customFormat="1" ht="38.45" customHeight="1" spans="1:19">
      <c r="A109" s="13">
        <v>187</v>
      </c>
      <c r="B109" s="34"/>
      <c r="C109" s="48" t="s">
        <v>47</v>
      </c>
      <c r="D109" s="48" t="s">
        <v>55</v>
      </c>
      <c r="E109" s="48"/>
      <c r="F109" s="48" t="s">
        <v>420</v>
      </c>
      <c r="G109" s="48" t="s">
        <v>34</v>
      </c>
      <c r="H109" s="48">
        <v>7</v>
      </c>
      <c r="I109" s="48" t="s">
        <v>457</v>
      </c>
      <c r="J109" s="48">
        <v>14</v>
      </c>
      <c r="K109" s="48">
        <v>2</v>
      </c>
      <c r="L109" s="48">
        <v>12</v>
      </c>
      <c r="M109" s="48">
        <v>0</v>
      </c>
      <c r="N109" s="48" t="s">
        <v>283</v>
      </c>
      <c r="O109" s="48">
        <v>7</v>
      </c>
      <c r="P109" s="48">
        <v>20</v>
      </c>
      <c r="Q109" s="51" t="s">
        <v>433</v>
      </c>
      <c r="R109" s="53" t="s">
        <v>864</v>
      </c>
      <c r="S109" s="48" t="s">
        <v>381</v>
      </c>
    </row>
    <row r="110" s="9" customFormat="1" ht="38.45" customHeight="1" spans="1:19">
      <c r="A110" s="13">
        <v>188</v>
      </c>
      <c r="B110" s="23" t="s">
        <v>459</v>
      </c>
      <c r="C110" s="23"/>
      <c r="D110" s="23"/>
      <c r="E110" s="23"/>
      <c r="F110" s="23" t="s">
        <v>29</v>
      </c>
      <c r="G110" s="23" t="s">
        <v>34</v>
      </c>
      <c r="H110" s="24">
        <v>1</v>
      </c>
      <c r="I110" s="24" t="s">
        <v>460</v>
      </c>
      <c r="J110" s="24">
        <v>4.5</v>
      </c>
      <c r="K110" s="24">
        <v>0</v>
      </c>
      <c r="L110" s="24">
        <v>4.5</v>
      </c>
      <c r="M110" s="24">
        <v>0</v>
      </c>
      <c r="N110" s="24" t="s">
        <v>283</v>
      </c>
      <c r="O110" s="24">
        <v>1</v>
      </c>
      <c r="P110" s="24">
        <v>3</v>
      </c>
      <c r="Q110" s="24"/>
      <c r="R110" s="24"/>
      <c r="S110" s="25" t="s">
        <v>381</v>
      </c>
    </row>
    <row r="111" s="9" customFormat="1" ht="38.45" customHeight="1" spans="1:19">
      <c r="A111" s="13">
        <v>189</v>
      </c>
      <c r="B111" s="49"/>
      <c r="C111" s="48" t="s">
        <v>47</v>
      </c>
      <c r="D111" s="48" t="s">
        <v>55</v>
      </c>
      <c r="E111" s="48"/>
      <c r="F111" s="48" t="s">
        <v>29</v>
      </c>
      <c r="G111" s="48" t="s">
        <v>34</v>
      </c>
      <c r="H111" s="48">
        <v>1</v>
      </c>
      <c r="I111" s="48" t="s">
        <v>462</v>
      </c>
      <c r="J111" s="48">
        <v>4.5</v>
      </c>
      <c r="K111" s="48">
        <v>0</v>
      </c>
      <c r="L111" s="48">
        <v>4.5</v>
      </c>
      <c r="M111" s="48">
        <v>0</v>
      </c>
      <c r="N111" s="48" t="s">
        <v>283</v>
      </c>
      <c r="O111" s="48">
        <v>1</v>
      </c>
      <c r="P111" s="48">
        <v>3</v>
      </c>
      <c r="Q111" s="51" t="s">
        <v>433</v>
      </c>
      <c r="R111" s="52" t="s">
        <v>863</v>
      </c>
      <c r="S111" s="48" t="s">
        <v>381</v>
      </c>
    </row>
    <row r="112" s="9" customFormat="1" ht="38.45" customHeight="1" spans="1:19">
      <c r="A112" s="13">
        <v>190</v>
      </c>
      <c r="B112" s="23" t="s">
        <v>463</v>
      </c>
      <c r="C112" s="23"/>
      <c r="D112" s="23"/>
      <c r="E112" s="23"/>
      <c r="F112" s="23" t="s">
        <v>420</v>
      </c>
      <c r="G112" s="23" t="s">
        <v>34</v>
      </c>
      <c r="H112" s="24">
        <v>0</v>
      </c>
      <c r="I112" s="24"/>
      <c r="J112" s="24">
        <v>0</v>
      </c>
      <c r="K112" s="24">
        <v>0</v>
      </c>
      <c r="L112" s="24">
        <v>0</v>
      </c>
      <c r="M112" s="24">
        <v>0</v>
      </c>
      <c r="N112" s="24" t="s">
        <v>283</v>
      </c>
      <c r="O112" s="24">
        <v>0</v>
      </c>
      <c r="P112" s="24">
        <v>0</v>
      </c>
      <c r="Q112" s="25"/>
      <c r="R112" s="25"/>
      <c r="S112" s="25" t="s">
        <v>381</v>
      </c>
    </row>
    <row r="113" s="9" customFormat="1" ht="38.45" customHeight="1" spans="1:19">
      <c r="A113" s="13">
        <v>191</v>
      </c>
      <c r="B113" s="23" t="s">
        <v>464</v>
      </c>
      <c r="C113" s="23"/>
      <c r="D113" s="23"/>
      <c r="E113" s="23"/>
      <c r="F113" s="23" t="s">
        <v>29</v>
      </c>
      <c r="G113" s="23" t="s">
        <v>34</v>
      </c>
      <c r="H113" s="24">
        <v>0</v>
      </c>
      <c r="I113" s="24"/>
      <c r="J113" s="24">
        <v>0</v>
      </c>
      <c r="K113" s="24">
        <v>0</v>
      </c>
      <c r="L113" s="24">
        <v>0</v>
      </c>
      <c r="M113" s="24">
        <v>0</v>
      </c>
      <c r="N113" s="24" t="s">
        <v>283</v>
      </c>
      <c r="O113" s="24">
        <v>0</v>
      </c>
      <c r="P113" s="24">
        <v>0</v>
      </c>
      <c r="Q113" s="25"/>
      <c r="R113" s="25"/>
      <c r="S113" s="25" t="s">
        <v>381</v>
      </c>
    </row>
    <row r="114" s="9" customFormat="1" ht="38.45" customHeight="1" spans="1:19">
      <c r="A114" s="13">
        <v>192</v>
      </c>
      <c r="B114" s="23" t="s">
        <v>465</v>
      </c>
      <c r="C114" s="23"/>
      <c r="D114" s="23"/>
      <c r="E114" s="23"/>
      <c r="F114" s="24" t="s">
        <v>29</v>
      </c>
      <c r="G114" s="25" t="s">
        <v>34</v>
      </c>
      <c r="H114" s="24">
        <v>0</v>
      </c>
      <c r="I114" s="24"/>
      <c r="J114" s="24">
        <v>0</v>
      </c>
      <c r="K114" s="24">
        <v>0</v>
      </c>
      <c r="L114" s="24">
        <v>0</v>
      </c>
      <c r="M114" s="24">
        <v>0</v>
      </c>
      <c r="N114" s="24" t="s">
        <v>283</v>
      </c>
      <c r="O114" s="24">
        <v>0</v>
      </c>
      <c r="P114" s="24">
        <v>0</v>
      </c>
      <c r="Q114" s="25"/>
      <c r="R114" s="25"/>
      <c r="S114" s="25" t="s">
        <v>381</v>
      </c>
    </row>
    <row r="115" s="9" customFormat="1" ht="38.45" customHeight="1" spans="1:19">
      <c r="A115" s="13">
        <v>193</v>
      </c>
      <c r="B115" s="23" t="s">
        <v>466</v>
      </c>
      <c r="C115" s="23"/>
      <c r="D115" s="23"/>
      <c r="E115" s="23"/>
      <c r="F115" s="23" t="s">
        <v>29</v>
      </c>
      <c r="G115" s="23" t="s">
        <v>34</v>
      </c>
      <c r="H115" s="24">
        <v>0</v>
      </c>
      <c r="I115" s="24"/>
      <c r="J115" s="24">
        <v>0</v>
      </c>
      <c r="K115" s="24">
        <v>0</v>
      </c>
      <c r="L115" s="24">
        <v>0</v>
      </c>
      <c r="M115" s="24">
        <v>0</v>
      </c>
      <c r="N115" s="24" t="s">
        <v>283</v>
      </c>
      <c r="O115" s="24">
        <v>0</v>
      </c>
      <c r="P115" s="24">
        <v>0</v>
      </c>
      <c r="Q115" s="25"/>
      <c r="R115" s="25"/>
      <c r="S115" s="25" t="s">
        <v>381</v>
      </c>
    </row>
    <row r="116" s="9" customFormat="1" ht="63" customHeight="1" spans="1:19">
      <c r="A116" s="13">
        <v>194</v>
      </c>
      <c r="B116" s="22" t="s">
        <v>467</v>
      </c>
      <c r="C116" s="22"/>
      <c r="D116" s="22"/>
      <c r="E116" s="22"/>
      <c r="F116" s="22" t="s">
        <v>25</v>
      </c>
      <c r="G116" s="22" t="s">
        <v>25</v>
      </c>
      <c r="H116" s="22" t="s">
        <v>25</v>
      </c>
      <c r="I116" s="39" t="s">
        <v>468</v>
      </c>
      <c r="J116" s="22">
        <f>SUM(J117,J118,J119,J120,J128,J129,J130)</f>
        <v>8.3</v>
      </c>
      <c r="K116" s="22">
        <f>SUM(K117,K118,K119,K120,K128,K129,K130)</f>
        <v>3.1</v>
      </c>
      <c r="L116" s="22">
        <f>SUM(L117,L118,L119,L120,L128,L129,L130)</f>
        <v>2.9</v>
      </c>
      <c r="M116" s="22">
        <f>SUM(M117,M118,M119,M120,M128,M129,M130)</f>
        <v>2.3</v>
      </c>
      <c r="N116" s="22" t="s">
        <v>469</v>
      </c>
      <c r="O116" s="22">
        <v>523</v>
      </c>
      <c r="P116" s="22">
        <v>1500</v>
      </c>
      <c r="Q116" s="39"/>
      <c r="R116" s="39"/>
      <c r="S116" s="22" t="s">
        <v>470</v>
      </c>
    </row>
    <row r="117" s="6" customFormat="1" ht="31.15" customHeight="1" spans="1:19">
      <c r="A117" s="13">
        <v>195</v>
      </c>
      <c r="B117" s="23" t="s">
        <v>471</v>
      </c>
      <c r="C117" s="23"/>
      <c r="D117" s="23"/>
      <c r="E117" s="23"/>
      <c r="F117" s="24" t="s">
        <v>29</v>
      </c>
      <c r="G117" s="25" t="s">
        <v>293</v>
      </c>
      <c r="H117" s="24">
        <v>0</v>
      </c>
      <c r="I117" s="24"/>
      <c r="J117" s="24">
        <v>0</v>
      </c>
      <c r="K117" s="24">
        <v>0</v>
      </c>
      <c r="L117" s="24">
        <v>0</v>
      </c>
      <c r="M117" s="24">
        <v>0</v>
      </c>
      <c r="N117" s="25" t="s">
        <v>283</v>
      </c>
      <c r="O117" s="24">
        <v>0</v>
      </c>
      <c r="P117" s="24">
        <v>0</v>
      </c>
      <c r="Q117" s="25"/>
      <c r="R117" s="25"/>
      <c r="S117" s="25" t="s">
        <v>470</v>
      </c>
    </row>
    <row r="118" s="6" customFormat="1" ht="46" customHeight="1" spans="1:19">
      <c r="A118" s="13">
        <v>196</v>
      </c>
      <c r="B118" s="23" t="s">
        <v>472</v>
      </c>
      <c r="C118" s="23"/>
      <c r="D118" s="23"/>
      <c r="E118" s="23"/>
      <c r="F118" s="24" t="s">
        <v>29</v>
      </c>
      <c r="G118" s="25" t="s">
        <v>293</v>
      </c>
      <c r="H118" s="24">
        <v>0</v>
      </c>
      <c r="I118" s="24" t="s">
        <v>473</v>
      </c>
      <c r="J118" s="24">
        <v>0</v>
      </c>
      <c r="K118" s="24">
        <v>0</v>
      </c>
      <c r="L118" s="24">
        <v>0</v>
      </c>
      <c r="M118" s="24">
        <v>0</v>
      </c>
      <c r="N118" s="25" t="s">
        <v>283</v>
      </c>
      <c r="O118" s="24">
        <v>400</v>
      </c>
      <c r="P118" s="24">
        <v>1374</v>
      </c>
      <c r="Q118" s="25"/>
      <c r="R118" s="25"/>
      <c r="S118" s="25" t="s">
        <v>470</v>
      </c>
    </row>
    <row r="119" s="6" customFormat="1" ht="46" customHeight="1" spans="1:19">
      <c r="A119" s="13">
        <v>200</v>
      </c>
      <c r="B119" s="23" t="s">
        <v>474</v>
      </c>
      <c r="C119" s="24"/>
      <c r="D119" s="24"/>
      <c r="E119" s="24"/>
      <c r="F119" s="24"/>
      <c r="G119" s="24"/>
      <c r="H119" s="24">
        <v>0</v>
      </c>
      <c r="I119" s="24"/>
      <c r="J119" s="24">
        <v>0</v>
      </c>
      <c r="K119" s="24">
        <v>0</v>
      </c>
      <c r="L119" s="24">
        <v>0</v>
      </c>
      <c r="M119" s="24">
        <v>0</v>
      </c>
      <c r="N119" s="25"/>
      <c r="O119" s="24">
        <v>0</v>
      </c>
      <c r="P119" s="24">
        <v>0</v>
      </c>
      <c r="Q119" s="25"/>
      <c r="R119" s="25"/>
      <c r="S119" s="25" t="s">
        <v>470</v>
      </c>
    </row>
    <row r="120" s="6" customFormat="1" ht="46" customHeight="1" spans="1:19">
      <c r="A120" s="13">
        <v>201</v>
      </c>
      <c r="B120" s="23" t="s">
        <v>475</v>
      </c>
      <c r="C120" s="24"/>
      <c r="D120" s="24"/>
      <c r="E120" s="24"/>
      <c r="F120" s="24" t="s">
        <v>29</v>
      </c>
      <c r="G120" s="24" t="s">
        <v>30</v>
      </c>
      <c r="H120" s="24">
        <v>11</v>
      </c>
      <c r="I120" s="24" t="s">
        <v>476</v>
      </c>
      <c r="J120" s="24">
        <f>SUM(J121,J126)</f>
        <v>8.3</v>
      </c>
      <c r="K120" s="24">
        <f>SUM(K121,K126)</f>
        <v>3.1</v>
      </c>
      <c r="L120" s="24">
        <f>SUM(L121,L126)</f>
        <v>2.9</v>
      </c>
      <c r="M120" s="24">
        <f>SUM(M121,M126)</f>
        <v>2.3</v>
      </c>
      <c r="N120" s="25" t="s">
        <v>27</v>
      </c>
      <c r="O120" s="24">
        <v>10</v>
      </c>
      <c r="P120" s="24">
        <v>11</v>
      </c>
      <c r="Q120" s="25"/>
      <c r="R120" s="25"/>
      <c r="S120" s="25" t="s">
        <v>477</v>
      </c>
    </row>
    <row r="121" s="6" customFormat="1" ht="46" customHeight="1" spans="1:19">
      <c r="A121" s="13">
        <v>202</v>
      </c>
      <c r="B121" s="28" t="s">
        <v>478</v>
      </c>
      <c r="C121" s="28"/>
      <c r="D121" s="28"/>
      <c r="E121" s="28"/>
      <c r="F121" s="28"/>
      <c r="G121" s="28"/>
      <c r="H121" s="28">
        <v>11</v>
      </c>
      <c r="I121" s="28" t="s">
        <v>479</v>
      </c>
      <c r="J121" s="28">
        <f>SUM(J122,J124)</f>
        <v>6.3</v>
      </c>
      <c r="K121" s="28">
        <f>SUM(K122,K124)</f>
        <v>2.1</v>
      </c>
      <c r="L121" s="28">
        <f>SUM(L122,L124)</f>
        <v>2.4</v>
      </c>
      <c r="M121" s="28">
        <f>SUM(M122,M124)</f>
        <v>1.8</v>
      </c>
      <c r="N121" s="28" t="s">
        <v>27</v>
      </c>
      <c r="O121" s="28">
        <v>10</v>
      </c>
      <c r="P121" s="28">
        <v>11</v>
      </c>
      <c r="Q121" s="28"/>
      <c r="R121" s="28"/>
      <c r="S121" s="41" t="s">
        <v>477</v>
      </c>
    </row>
    <row r="122" s="6" customFormat="1" ht="60" customHeight="1" spans="1:19">
      <c r="A122" s="13">
        <v>203</v>
      </c>
      <c r="B122" s="29" t="s">
        <v>808</v>
      </c>
      <c r="C122" s="29" t="s">
        <v>25</v>
      </c>
      <c r="D122" s="29"/>
      <c r="E122" s="29"/>
      <c r="F122" s="29" t="s">
        <v>25</v>
      </c>
      <c r="G122" s="29" t="s">
        <v>30</v>
      </c>
      <c r="H122" s="29">
        <v>9</v>
      </c>
      <c r="I122" s="29" t="s">
        <v>484</v>
      </c>
      <c r="J122" s="29">
        <f>SUM(J123)</f>
        <v>6</v>
      </c>
      <c r="K122" s="29">
        <f>SUM(K123)</f>
        <v>2.1</v>
      </c>
      <c r="L122" s="29">
        <f>SUM(L123)</f>
        <v>2.1</v>
      </c>
      <c r="M122" s="29">
        <f>SUM(M123)</f>
        <v>1.8</v>
      </c>
      <c r="N122" s="29" t="s">
        <v>27</v>
      </c>
      <c r="O122" s="29">
        <v>8</v>
      </c>
      <c r="P122" s="29">
        <v>9</v>
      </c>
      <c r="Q122" s="29"/>
      <c r="R122" s="29"/>
      <c r="S122" s="29" t="s">
        <v>477</v>
      </c>
    </row>
    <row r="123" s="4" customFormat="1" ht="73" customHeight="1" spans="1:19">
      <c r="A123" s="13">
        <v>205</v>
      </c>
      <c r="B123" s="50"/>
      <c r="C123" s="50" t="s">
        <v>47</v>
      </c>
      <c r="D123" s="50" t="s">
        <v>55</v>
      </c>
      <c r="E123" s="50"/>
      <c r="F123" s="50" t="s">
        <v>25</v>
      </c>
      <c r="G123" s="50" t="s">
        <v>483</v>
      </c>
      <c r="H123" s="50">
        <v>40</v>
      </c>
      <c r="I123" s="50" t="s">
        <v>493</v>
      </c>
      <c r="J123" s="50">
        <f t="shared" ref="J123:J127" si="0">SUM(K123+L123+M123)</f>
        <v>6</v>
      </c>
      <c r="K123" s="50">
        <v>2.1</v>
      </c>
      <c r="L123" s="50">
        <v>2.1</v>
      </c>
      <c r="M123" s="50">
        <v>1.8</v>
      </c>
      <c r="N123" s="50" t="s">
        <v>27</v>
      </c>
      <c r="O123" s="50">
        <v>6</v>
      </c>
      <c r="P123" s="50">
        <v>7</v>
      </c>
      <c r="Q123" s="50" t="s">
        <v>494</v>
      </c>
      <c r="R123" s="50" t="s">
        <v>495</v>
      </c>
      <c r="S123" s="50" t="s">
        <v>477</v>
      </c>
    </row>
    <row r="124" s="6" customFormat="1" ht="60" customHeight="1" spans="1:19">
      <c r="A124" s="13">
        <v>208</v>
      </c>
      <c r="B124" s="29" t="s">
        <v>809</v>
      </c>
      <c r="C124" s="29" t="s">
        <v>25</v>
      </c>
      <c r="D124" s="29"/>
      <c r="E124" s="29"/>
      <c r="F124" s="29" t="s">
        <v>25</v>
      </c>
      <c r="G124" s="29" t="s">
        <v>30</v>
      </c>
      <c r="H124" s="29">
        <v>2</v>
      </c>
      <c r="I124" s="29" t="s">
        <v>497</v>
      </c>
      <c r="J124" s="29">
        <f>SUM(J125)</f>
        <v>0.3</v>
      </c>
      <c r="K124" s="29">
        <f>SUM(K125)</f>
        <v>0</v>
      </c>
      <c r="L124" s="29">
        <f>SUM(L125)</f>
        <v>0.3</v>
      </c>
      <c r="M124" s="29">
        <f>SUM(M125)</f>
        <v>0</v>
      </c>
      <c r="N124" s="29" t="s">
        <v>27</v>
      </c>
      <c r="O124" s="29">
        <v>2</v>
      </c>
      <c r="P124" s="29">
        <v>2</v>
      </c>
      <c r="Q124" s="29"/>
      <c r="R124" s="29"/>
      <c r="S124" s="29" t="s">
        <v>477</v>
      </c>
    </row>
    <row r="125" s="4" customFormat="1" ht="84" customHeight="1" spans="1:19">
      <c r="A125" s="13">
        <v>208</v>
      </c>
      <c r="B125" s="50"/>
      <c r="C125" s="50" t="s">
        <v>47</v>
      </c>
      <c r="D125" s="50" t="s">
        <v>55</v>
      </c>
      <c r="E125" s="50"/>
      <c r="F125" s="50" t="s">
        <v>25</v>
      </c>
      <c r="G125" s="50" t="s">
        <v>483</v>
      </c>
      <c r="H125" s="50">
        <v>2</v>
      </c>
      <c r="I125" s="50" t="s">
        <v>503</v>
      </c>
      <c r="J125" s="50">
        <f t="shared" si="0"/>
        <v>0.3</v>
      </c>
      <c r="K125" s="50">
        <v>0</v>
      </c>
      <c r="L125" s="50">
        <v>0.3</v>
      </c>
      <c r="M125" s="50">
        <v>0</v>
      </c>
      <c r="N125" s="50" t="s">
        <v>27</v>
      </c>
      <c r="O125" s="50">
        <v>1</v>
      </c>
      <c r="P125" s="50">
        <v>1</v>
      </c>
      <c r="Q125" s="50" t="s">
        <v>494</v>
      </c>
      <c r="R125" s="50" t="s">
        <v>504</v>
      </c>
      <c r="S125" s="50" t="s">
        <v>477</v>
      </c>
    </row>
    <row r="126" s="6" customFormat="1" ht="46" customHeight="1" spans="1:19">
      <c r="A126" s="13">
        <v>211</v>
      </c>
      <c r="B126" s="28" t="s">
        <v>505</v>
      </c>
      <c r="C126" s="28"/>
      <c r="D126" s="28"/>
      <c r="E126" s="28"/>
      <c r="F126" s="28"/>
      <c r="G126" s="28"/>
      <c r="H126" s="28">
        <v>0</v>
      </c>
      <c r="I126" s="28"/>
      <c r="J126" s="28">
        <f>SUM(J127)</f>
        <v>2</v>
      </c>
      <c r="K126" s="28">
        <f>SUM(K127)</f>
        <v>1</v>
      </c>
      <c r="L126" s="28">
        <f>SUM(L127)</f>
        <v>0.5</v>
      </c>
      <c r="M126" s="28">
        <f>SUM(M127)</f>
        <v>0.5</v>
      </c>
      <c r="N126" s="28" t="s">
        <v>27</v>
      </c>
      <c r="O126" s="28">
        <v>0</v>
      </c>
      <c r="P126" s="28">
        <v>0</v>
      </c>
      <c r="Q126" s="41"/>
      <c r="R126" s="41"/>
      <c r="S126" s="41" t="s">
        <v>477</v>
      </c>
    </row>
    <row r="127" s="4" customFormat="1" ht="46" customHeight="1" spans="1:19">
      <c r="A127" s="13"/>
      <c r="B127" s="50"/>
      <c r="C127" s="50" t="s">
        <v>47</v>
      </c>
      <c r="D127" s="50" t="s">
        <v>55</v>
      </c>
      <c r="E127" s="50"/>
      <c r="F127" s="50" t="s">
        <v>25</v>
      </c>
      <c r="G127" s="50" t="s">
        <v>483</v>
      </c>
      <c r="H127" s="50">
        <v>8</v>
      </c>
      <c r="I127" s="50" t="s">
        <v>510</v>
      </c>
      <c r="J127" s="50">
        <f t="shared" si="0"/>
        <v>2</v>
      </c>
      <c r="K127" s="50">
        <v>1</v>
      </c>
      <c r="L127" s="50">
        <v>0.5</v>
      </c>
      <c r="M127" s="50">
        <v>0.5</v>
      </c>
      <c r="N127" s="50" t="s">
        <v>27</v>
      </c>
      <c r="O127" s="50">
        <v>2</v>
      </c>
      <c r="P127" s="50">
        <v>2</v>
      </c>
      <c r="Q127" s="50" t="s">
        <v>508</v>
      </c>
      <c r="R127" s="50" t="s">
        <v>511</v>
      </c>
      <c r="S127" s="50" t="s">
        <v>477</v>
      </c>
    </row>
    <row r="128" s="6" customFormat="1" ht="46" customHeight="1" spans="1:19">
      <c r="A128" s="13">
        <v>212</v>
      </c>
      <c r="B128" s="23" t="s">
        <v>512</v>
      </c>
      <c r="C128" s="24"/>
      <c r="D128" s="24"/>
      <c r="E128" s="24"/>
      <c r="F128" s="24" t="s">
        <v>29</v>
      </c>
      <c r="G128" s="24" t="s">
        <v>30</v>
      </c>
      <c r="H128" s="24">
        <v>0</v>
      </c>
      <c r="I128" s="24"/>
      <c r="J128" s="24">
        <v>0</v>
      </c>
      <c r="K128" s="24">
        <v>0</v>
      </c>
      <c r="L128" s="24">
        <v>0</v>
      </c>
      <c r="M128" s="24">
        <v>0</v>
      </c>
      <c r="N128" s="25" t="s">
        <v>283</v>
      </c>
      <c r="O128" s="24">
        <v>0</v>
      </c>
      <c r="P128" s="24">
        <v>0</v>
      </c>
      <c r="Q128" s="25"/>
      <c r="R128" s="25"/>
      <c r="S128" s="25"/>
    </row>
    <row r="129" s="6" customFormat="1" ht="46" customHeight="1" spans="1:19">
      <c r="A129" s="13">
        <v>213</v>
      </c>
      <c r="B129" s="23" t="s">
        <v>513</v>
      </c>
      <c r="C129" s="24"/>
      <c r="D129" s="24"/>
      <c r="E129" s="24"/>
      <c r="F129" s="24" t="s">
        <v>29</v>
      </c>
      <c r="G129" s="24" t="s">
        <v>30</v>
      </c>
      <c r="H129" s="24">
        <v>0</v>
      </c>
      <c r="I129" s="24"/>
      <c r="J129" s="24">
        <v>0</v>
      </c>
      <c r="K129" s="24">
        <v>0</v>
      </c>
      <c r="L129" s="24">
        <v>0</v>
      </c>
      <c r="M129" s="24">
        <v>0</v>
      </c>
      <c r="N129" s="25" t="s">
        <v>283</v>
      </c>
      <c r="O129" s="24">
        <v>0</v>
      </c>
      <c r="P129" s="24">
        <v>0</v>
      </c>
      <c r="Q129" s="25"/>
      <c r="R129" s="25"/>
      <c r="S129" s="25"/>
    </row>
    <row r="130" s="6" customFormat="1" ht="46" customHeight="1" spans="1:19">
      <c r="A130" s="13">
        <v>214</v>
      </c>
      <c r="B130" s="23" t="s">
        <v>514</v>
      </c>
      <c r="C130" s="24"/>
      <c r="D130" s="24"/>
      <c r="E130" s="24"/>
      <c r="F130" s="24" t="s">
        <v>29</v>
      </c>
      <c r="G130" s="24" t="s">
        <v>30</v>
      </c>
      <c r="H130" s="24">
        <v>0</v>
      </c>
      <c r="I130" s="24" t="s">
        <v>526</v>
      </c>
      <c r="J130" s="24">
        <v>0</v>
      </c>
      <c r="K130" s="24">
        <v>0</v>
      </c>
      <c r="L130" s="24">
        <v>0</v>
      </c>
      <c r="M130" s="24">
        <v>0</v>
      </c>
      <c r="N130" s="25" t="s">
        <v>283</v>
      </c>
      <c r="O130" s="24">
        <v>113</v>
      </c>
      <c r="P130" s="24">
        <v>115</v>
      </c>
      <c r="Q130" s="25"/>
      <c r="R130" s="25"/>
      <c r="S130" s="25"/>
    </row>
    <row r="131" s="1" customFormat="1" ht="36" customHeight="1" spans="1:19">
      <c r="A131" s="13">
        <v>276</v>
      </c>
      <c r="B131" s="22" t="s">
        <v>516</v>
      </c>
      <c r="C131" s="22"/>
      <c r="D131" s="22"/>
      <c r="E131" s="22"/>
      <c r="F131" s="22" t="s">
        <v>25</v>
      </c>
      <c r="G131" s="22" t="s">
        <v>25</v>
      </c>
      <c r="H131" s="22" t="s">
        <v>25</v>
      </c>
      <c r="I131" s="39"/>
      <c r="J131" s="22">
        <v>0</v>
      </c>
      <c r="K131" s="22">
        <v>0</v>
      </c>
      <c r="L131" s="22">
        <v>0</v>
      </c>
      <c r="M131" s="22">
        <v>0</v>
      </c>
      <c r="N131" s="22" t="s">
        <v>283</v>
      </c>
      <c r="O131" s="22">
        <v>810</v>
      </c>
      <c r="P131" s="22">
        <v>2676</v>
      </c>
      <c r="Q131" s="39"/>
      <c r="R131" s="39"/>
      <c r="S131" s="22"/>
    </row>
    <row r="132" s="1" customFormat="1" ht="44" customHeight="1" spans="1:19">
      <c r="A132" s="13">
        <v>277</v>
      </c>
      <c r="B132" s="23" t="s">
        <v>517</v>
      </c>
      <c r="C132" s="24"/>
      <c r="D132" s="24"/>
      <c r="E132" s="24"/>
      <c r="F132" s="24" t="s">
        <v>136</v>
      </c>
      <c r="G132" s="24" t="s">
        <v>293</v>
      </c>
      <c r="H132" s="24">
        <v>0</v>
      </c>
      <c r="I132" s="24"/>
      <c r="J132" s="24">
        <v>0</v>
      </c>
      <c r="K132" s="24">
        <v>0</v>
      </c>
      <c r="L132" s="24">
        <v>0</v>
      </c>
      <c r="M132" s="24">
        <v>0</v>
      </c>
      <c r="N132" s="25" t="s">
        <v>283</v>
      </c>
      <c r="O132" s="24">
        <v>0</v>
      </c>
      <c r="P132" s="24">
        <v>0</v>
      </c>
      <c r="Q132" s="25"/>
      <c r="R132" s="25"/>
      <c r="S132" s="25" t="s">
        <v>518</v>
      </c>
    </row>
    <row r="133" s="1" customFormat="1" ht="44" customHeight="1" spans="1:19">
      <c r="A133" s="13">
        <v>278</v>
      </c>
      <c r="B133" s="23" t="s">
        <v>519</v>
      </c>
      <c r="C133" s="24"/>
      <c r="D133" s="24"/>
      <c r="E133" s="24"/>
      <c r="F133" s="24" t="s">
        <v>29</v>
      </c>
      <c r="G133" s="24" t="s">
        <v>520</v>
      </c>
      <c r="H133" s="24">
        <v>0</v>
      </c>
      <c r="I133" s="24"/>
      <c r="J133" s="24">
        <v>0</v>
      </c>
      <c r="K133" s="24">
        <v>0</v>
      </c>
      <c r="L133" s="24">
        <v>0</v>
      </c>
      <c r="M133" s="24">
        <v>0</v>
      </c>
      <c r="N133" s="25" t="s">
        <v>283</v>
      </c>
      <c r="O133" s="24">
        <v>0</v>
      </c>
      <c r="P133" s="24">
        <v>0</v>
      </c>
      <c r="Q133" s="25"/>
      <c r="R133" s="25"/>
      <c r="S133" s="25" t="s">
        <v>518</v>
      </c>
    </row>
    <row r="134" s="1" customFormat="1" ht="44" customHeight="1" spans="1:19">
      <c r="A134" s="13">
        <v>279</v>
      </c>
      <c r="B134" s="23" t="s">
        <v>521</v>
      </c>
      <c r="C134" s="24"/>
      <c r="D134" s="24"/>
      <c r="E134" s="24"/>
      <c r="F134" s="24" t="s">
        <v>29</v>
      </c>
      <c r="G134" s="24" t="s">
        <v>258</v>
      </c>
      <c r="H134" s="24">
        <v>0</v>
      </c>
      <c r="I134" s="24"/>
      <c r="J134" s="24">
        <v>0</v>
      </c>
      <c r="K134" s="24">
        <v>0</v>
      </c>
      <c r="L134" s="24">
        <v>0</v>
      </c>
      <c r="M134" s="24">
        <v>0</v>
      </c>
      <c r="N134" s="25" t="s">
        <v>283</v>
      </c>
      <c r="O134" s="24">
        <v>0</v>
      </c>
      <c r="P134" s="24">
        <v>0</v>
      </c>
      <c r="Q134" s="25"/>
      <c r="R134" s="25"/>
      <c r="S134" s="25" t="s">
        <v>518</v>
      </c>
    </row>
    <row r="135" s="1" customFormat="1" ht="44" customHeight="1" spans="1:19">
      <c r="A135" s="13">
        <v>280</v>
      </c>
      <c r="B135" s="23" t="s">
        <v>522</v>
      </c>
      <c r="C135" s="24"/>
      <c r="D135" s="24"/>
      <c r="E135" s="24"/>
      <c r="F135" s="24" t="s">
        <v>29</v>
      </c>
      <c r="G135" s="24" t="s">
        <v>483</v>
      </c>
      <c r="H135" s="24">
        <v>0</v>
      </c>
      <c r="I135" s="24"/>
      <c r="J135" s="24">
        <v>0</v>
      </c>
      <c r="K135" s="24">
        <v>0</v>
      </c>
      <c r="L135" s="24">
        <v>0</v>
      </c>
      <c r="M135" s="24">
        <v>0</v>
      </c>
      <c r="N135" s="25" t="s">
        <v>283</v>
      </c>
      <c r="O135" s="24">
        <v>0</v>
      </c>
      <c r="P135" s="24">
        <v>0</v>
      </c>
      <c r="Q135" s="25"/>
      <c r="R135" s="25"/>
      <c r="S135" s="25" t="s">
        <v>518</v>
      </c>
    </row>
    <row r="136" s="1" customFormat="1" ht="44" customHeight="1" spans="1:19">
      <c r="A136" s="13">
        <v>281</v>
      </c>
      <c r="B136" s="23" t="s">
        <v>523</v>
      </c>
      <c r="C136" s="24"/>
      <c r="D136" s="24"/>
      <c r="E136" s="24"/>
      <c r="F136" s="24" t="s">
        <v>29</v>
      </c>
      <c r="G136" s="24" t="s">
        <v>30</v>
      </c>
      <c r="H136" s="24">
        <v>2676</v>
      </c>
      <c r="I136" s="24"/>
      <c r="J136" s="24">
        <v>0</v>
      </c>
      <c r="K136" s="24">
        <v>0</v>
      </c>
      <c r="L136" s="24">
        <v>0</v>
      </c>
      <c r="M136" s="24">
        <v>0</v>
      </c>
      <c r="N136" s="25" t="s">
        <v>283</v>
      </c>
      <c r="O136" s="24">
        <v>810</v>
      </c>
      <c r="P136" s="24">
        <v>2676</v>
      </c>
      <c r="Q136" s="25"/>
      <c r="R136" s="25"/>
      <c r="S136" s="25" t="s">
        <v>518</v>
      </c>
    </row>
    <row r="137" s="1" customFormat="1" ht="44" customHeight="1" spans="1:19">
      <c r="A137" s="13">
        <v>282</v>
      </c>
      <c r="B137" s="23" t="s">
        <v>524</v>
      </c>
      <c r="C137" s="24"/>
      <c r="D137" s="24"/>
      <c r="E137" s="24"/>
      <c r="F137" s="24" t="s">
        <v>29</v>
      </c>
      <c r="G137" s="24" t="s">
        <v>483</v>
      </c>
      <c r="H137" s="24">
        <v>0</v>
      </c>
      <c r="I137" s="24"/>
      <c r="J137" s="24">
        <v>0</v>
      </c>
      <c r="K137" s="24">
        <v>0</v>
      </c>
      <c r="L137" s="24">
        <v>0</v>
      </c>
      <c r="M137" s="24">
        <v>0</v>
      </c>
      <c r="N137" s="25" t="s">
        <v>283</v>
      </c>
      <c r="O137" s="24">
        <v>0</v>
      </c>
      <c r="P137" s="24">
        <v>0</v>
      </c>
      <c r="Q137" s="25"/>
      <c r="R137" s="25"/>
      <c r="S137" s="25" t="s">
        <v>518</v>
      </c>
    </row>
    <row r="138" s="1" customFormat="1" ht="48" spans="1:19">
      <c r="A138" s="13">
        <v>283</v>
      </c>
      <c r="B138" s="28" t="s">
        <v>525</v>
      </c>
      <c r="C138" s="28"/>
      <c r="D138" s="28"/>
      <c r="E138" s="28"/>
      <c r="F138" s="28" t="s">
        <v>25</v>
      </c>
      <c r="G138" s="28" t="s">
        <v>30</v>
      </c>
      <c r="H138" s="28">
        <v>0</v>
      </c>
      <c r="I138" s="41" t="s">
        <v>526</v>
      </c>
      <c r="J138" s="28">
        <v>0</v>
      </c>
      <c r="K138" s="28">
        <v>0</v>
      </c>
      <c r="L138" s="28">
        <v>0</v>
      </c>
      <c r="M138" s="28">
        <v>0</v>
      </c>
      <c r="N138" s="28" t="s">
        <v>283</v>
      </c>
      <c r="O138" s="28">
        <v>0</v>
      </c>
      <c r="P138" s="28">
        <v>0</v>
      </c>
      <c r="Q138" s="28"/>
      <c r="R138" s="28"/>
      <c r="S138" s="41" t="s">
        <v>518</v>
      </c>
    </row>
    <row r="139" s="1" customFormat="1" ht="36" spans="1:256">
      <c r="A139" s="13">
        <v>288</v>
      </c>
      <c r="B139" s="28" t="s">
        <v>529</v>
      </c>
      <c r="C139" s="28"/>
      <c r="D139" s="28"/>
      <c r="E139" s="28"/>
      <c r="F139" s="28" t="s">
        <v>29</v>
      </c>
      <c r="G139" s="28" t="s">
        <v>483</v>
      </c>
      <c r="H139" s="28">
        <v>0</v>
      </c>
      <c r="I139" s="41"/>
      <c r="J139" s="28">
        <v>0</v>
      </c>
      <c r="K139" s="28">
        <v>0</v>
      </c>
      <c r="L139" s="28">
        <v>0</v>
      </c>
      <c r="M139" s="28">
        <v>0</v>
      </c>
      <c r="N139" s="28" t="s">
        <v>283</v>
      </c>
      <c r="O139" s="28">
        <v>0</v>
      </c>
      <c r="P139" s="28">
        <v>0</v>
      </c>
      <c r="Q139" s="41"/>
      <c r="R139" s="41"/>
      <c r="S139" s="41"/>
      <c r="T139" s="55"/>
      <c r="U139" s="55"/>
      <c r="V139" s="55"/>
      <c r="W139" s="55"/>
      <c r="X139" s="55"/>
      <c r="Y139" s="55"/>
      <c r="Z139" s="55"/>
      <c r="AA139" s="55"/>
      <c r="AB139" s="55"/>
      <c r="AC139" s="55"/>
      <c r="AD139" s="55"/>
      <c r="AE139" s="55"/>
      <c r="AF139" s="55"/>
      <c r="AG139" s="55"/>
      <c r="AH139" s="55"/>
      <c r="AI139" s="55"/>
      <c r="AJ139" s="55"/>
      <c r="AK139" s="55"/>
      <c r="AL139" s="55"/>
      <c r="AM139" s="55"/>
      <c r="AN139" s="55"/>
      <c r="AO139" s="55"/>
      <c r="AP139" s="55"/>
      <c r="AQ139" s="55"/>
      <c r="AR139" s="55"/>
      <c r="AS139" s="55"/>
      <c r="AT139" s="55"/>
      <c r="AU139" s="55"/>
      <c r="AV139" s="55"/>
      <c r="AW139" s="55"/>
      <c r="AX139" s="55"/>
      <c r="AY139" s="55"/>
      <c r="AZ139" s="55"/>
      <c r="BA139" s="55"/>
      <c r="BB139" s="55"/>
      <c r="BC139" s="55"/>
      <c r="BD139" s="55"/>
      <c r="BE139" s="55"/>
      <c r="BF139" s="55"/>
      <c r="BG139" s="55"/>
      <c r="BH139" s="55"/>
      <c r="BI139" s="55"/>
      <c r="BJ139" s="55"/>
      <c r="BK139" s="55"/>
      <c r="BL139" s="55"/>
      <c r="BM139" s="55"/>
      <c r="BN139" s="55"/>
      <c r="BO139" s="55"/>
      <c r="BP139" s="55"/>
      <c r="BQ139" s="55"/>
      <c r="BR139" s="55"/>
      <c r="BS139" s="55"/>
      <c r="BT139" s="55"/>
      <c r="BU139" s="55"/>
      <c r="BV139" s="55"/>
      <c r="BW139" s="55"/>
      <c r="BX139" s="55"/>
      <c r="BY139" s="55"/>
      <c r="BZ139" s="55"/>
      <c r="CA139" s="55"/>
      <c r="CB139" s="55"/>
      <c r="CC139" s="55"/>
      <c r="CD139" s="55"/>
      <c r="CE139" s="55"/>
      <c r="CF139" s="55"/>
      <c r="CG139" s="55"/>
      <c r="CH139" s="55"/>
      <c r="CI139" s="55"/>
      <c r="CJ139" s="55"/>
      <c r="CK139" s="55"/>
      <c r="CL139" s="55"/>
      <c r="CM139" s="55"/>
      <c r="CN139" s="55"/>
      <c r="CO139" s="55"/>
      <c r="CP139" s="55"/>
      <c r="CQ139" s="55"/>
      <c r="CR139" s="55"/>
      <c r="CS139" s="55"/>
      <c r="CT139" s="55"/>
      <c r="CU139" s="55"/>
      <c r="CV139" s="55"/>
      <c r="CW139" s="55"/>
      <c r="CX139" s="55"/>
      <c r="CY139" s="55"/>
      <c r="CZ139" s="55"/>
      <c r="DA139" s="55"/>
      <c r="DB139" s="55"/>
      <c r="DC139" s="55"/>
      <c r="DD139" s="55"/>
      <c r="DE139" s="55"/>
      <c r="DF139" s="55"/>
      <c r="DG139" s="55"/>
      <c r="DH139" s="55"/>
      <c r="DI139" s="55"/>
      <c r="DJ139" s="55"/>
      <c r="DK139" s="55"/>
      <c r="DL139" s="55"/>
      <c r="DM139" s="55"/>
      <c r="DN139" s="55"/>
      <c r="DO139" s="55"/>
      <c r="DP139" s="55"/>
      <c r="DQ139" s="55"/>
      <c r="DR139" s="55"/>
      <c r="DS139" s="55"/>
      <c r="DT139" s="55"/>
      <c r="DU139" s="55"/>
      <c r="DV139" s="55"/>
      <c r="DW139" s="55"/>
      <c r="DX139" s="55"/>
      <c r="DY139" s="55"/>
      <c r="DZ139" s="55"/>
      <c r="EA139" s="55"/>
      <c r="EB139" s="55"/>
      <c r="EC139" s="55"/>
      <c r="ED139" s="55"/>
      <c r="EE139" s="55"/>
      <c r="EF139" s="55"/>
      <c r="EG139" s="55"/>
      <c r="EH139" s="55"/>
      <c r="EI139" s="55"/>
      <c r="EJ139" s="55"/>
      <c r="EK139" s="55"/>
      <c r="EL139" s="55"/>
      <c r="EM139" s="55"/>
      <c r="EN139" s="55"/>
      <c r="EO139" s="55"/>
      <c r="EP139" s="55"/>
      <c r="EQ139" s="55"/>
      <c r="ER139" s="55"/>
      <c r="ES139" s="55"/>
      <c r="ET139" s="55"/>
      <c r="EU139" s="55"/>
      <c r="EV139" s="55"/>
      <c r="EW139" s="55"/>
      <c r="EX139" s="55"/>
      <c r="EY139" s="55"/>
      <c r="EZ139" s="55"/>
      <c r="FA139" s="55"/>
      <c r="FB139" s="55"/>
      <c r="FC139" s="55"/>
      <c r="FD139" s="55"/>
      <c r="FE139" s="55"/>
      <c r="FF139" s="55"/>
      <c r="FG139" s="55"/>
      <c r="FH139" s="55"/>
      <c r="FI139" s="55"/>
      <c r="FJ139" s="55"/>
      <c r="FK139" s="55"/>
      <c r="FL139" s="55"/>
      <c r="FM139" s="55"/>
      <c r="FN139" s="55"/>
      <c r="FO139" s="55"/>
      <c r="FP139" s="55"/>
      <c r="FQ139" s="55"/>
      <c r="FR139" s="55"/>
      <c r="FS139" s="55"/>
      <c r="FT139" s="55"/>
      <c r="FU139" s="55"/>
      <c r="FV139" s="55"/>
      <c r="FW139" s="55"/>
      <c r="FX139" s="55"/>
      <c r="FY139" s="55"/>
      <c r="FZ139" s="55"/>
      <c r="GA139" s="55"/>
      <c r="GB139" s="55"/>
      <c r="GC139" s="55"/>
      <c r="GD139" s="55"/>
      <c r="GE139" s="55"/>
      <c r="GF139" s="55"/>
      <c r="GG139" s="55"/>
      <c r="GH139" s="55"/>
      <c r="GI139" s="55"/>
      <c r="GJ139" s="55"/>
      <c r="GK139" s="55"/>
      <c r="GL139" s="55"/>
      <c r="GM139" s="55"/>
      <c r="GN139" s="55"/>
      <c r="GO139" s="55"/>
      <c r="GP139" s="55"/>
      <c r="GQ139" s="55"/>
      <c r="GR139" s="55"/>
      <c r="GS139" s="55"/>
      <c r="GT139" s="55"/>
      <c r="GU139" s="55"/>
      <c r="GV139" s="55"/>
      <c r="GW139" s="55"/>
      <c r="GX139" s="55"/>
      <c r="GY139" s="55"/>
      <c r="GZ139" s="55"/>
      <c r="HA139" s="55"/>
      <c r="HB139" s="55"/>
      <c r="HC139" s="55"/>
      <c r="HD139" s="55"/>
      <c r="HE139" s="55"/>
      <c r="HF139" s="55"/>
      <c r="HG139" s="55"/>
      <c r="HH139" s="55"/>
      <c r="HI139" s="55"/>
      <c r="HJ139" s="55"/>
      <c r="HK139" s="55"/>
      <c r="HL139" s="55"/>
      <c r="HM139" s="55"/>
      <c r="HN139" s="55"/>
      <c r="HO139" s="55"/>
      <c r="HP139" s="55"/>
      <c r="HQ139" s="55"/>
      <c r="HR139" s="55"/>
      <c r="HS139" s="55"/>
      <c r="HT139" s="55"/>
      <c r="HU139" s="55"/>
      <c r="HV139" s="55"/>
      <c r="HW139" s="55"/>
      <c r="HX139" s="55"/>
      <c r="HY139" s="55"/>
      <c r="HZ139" s="55"/>
      <c r="IA139" s="55"/>
      <c r="IB139" s="55"/>
      <c r="IC139" s="55"/>
      <c r="ID139" s="55"/>
      <c r="IE139" s="55"/>
      <c r="IF139" s="55"/>
      <c r="IG139" s="55"/>
      <c r="IH139" s="55"/>
      <c r="II139" s="55"/>
      <c r="IJ139" s="55"/>
      <c r="IK139" s="55"/>
      <c r="IL139" s="55"/>
      <c r="IM139" s="55"/>
      <c r="IN139" s="55"/>
      <c r="IO139" s="55"/>
      <c r="IP139" s="55"/>
      <c r="IQ139" s="55"/>
      <c r="IR139" s="55"/>
      <c r="IS139" s="55"/>
      <c r="IT139" s="55"/>
      <c r="IU139" s="55"/>
      <c r="IV139" s="55"/>
    </row>
    <row r="140" s="1" customFormat="1" ht="36" spans="1:256">
      <c r="A140" s="13">
        <v>289</v>
      </c>
      <c r="B140" s="28" t="s">
        <v>530</v>
      </c>
      <c r="C140" s="28"/>
      <c r="D140" s="28"/>
      <c r="E140" s="28"/>
      <c r="F140" s="28" t="s">
        <v>25</v>
      </c>
      <c r="G140" s="28" t="s">
        <v>30</v>
      </c>
      <c r="H140" s="28">
        <v>0</v>
      </c>
      <c r="I140" s="41"/>
      <c r="J140" s="28">
        <v>0</v>
      </c>
      <c r="K140" s="28">
        <v>0</v>
      </c>
      <c r="L140" s="28">
        <v>0</v>
      </c>
      <c r="M140" s="28">
        <v>0</v>
      </c>
      <c r="N140" s="28" t="s">
        <v>283</v>
      </c>
      <c r="O140" s="28">
        <v>0</v>
      </c>
      <c r="P140" s="28">
        <v>0</v>
      </c>
      <c r="Q140" s="28"/>
      <c r="R140" s="28"/>
      <c r="S140" s="41" t="s">
        <v>532</v>
      </c>
      <c r="T140" s="55"/>
      <c r="U140" s="55"/>
      <c r="V140" s="55"/>
      <c r="W140" s="55"/>
      <c r="X140" s="55"/>
      <c r="Y140" s="55"/>
      <c r="Z140" s="55"/>
      <c r="AA140" s="55"/>
      <c r="AB140" s="55"/>
      <c r="AC140" s="55"/>
      <c r="AD140" s="55"/>
      <c r="AE140" s="55"/>
      <c r="AF140" s="55"/>
      <c r="AG140" s="55"/>
      <c r="AH140" s="55"/>
      <c r="AI140" s="55"/>
      <c r="AJ140" s="55"/>
      <c r="AK140" s="55"/>
      <c r="AL140" s="55"/>
      <c r="AM140" s="55"/>
      <c r="AN140" s="55"/>
      <c r="AO140" s="55"/>
      <c r="AP140" s="55"/>
      <c r="AQ140" s="55"/>
      <c r="AR140" s="55"/>
      <c r="AS140" s="55"/>
      <c r="AT140" s="55"/>
      <c r="AU140" s="55"/>
      <c r="AV140" s="55"/>
      <c r="AW140" s="55"/>
      <c r="AX140" s="55"/>
      <c r="AY140" s="55"/>
      <c r="AZ140" s="55"/>
      <c r="BA140" s="55"/>
      <c r="BB140" s="55"/>
      <c r="BC140" s="55"/>
      <c r="BD140" s="55"/>
      <c r="BE140" s="55"/>
      <c r="BF140" s="55"/>
      <c r="BG140" s="55"/>
      <c r="BH140" s="55"/>
      <c r="BI140" s="55"/>
      <c r="BJ140" s="55"/>
      <c r="BK140" s="55"/>
      <c r="BL140" s="55"/>
      <c r="BM140" s="55"/>
      <c r="BN140" s="55"/>
      <c r="BO140" s="55"/>
      <c r="BP140" s="55"/>
      <c r="BQ140" s="55"/>
      <c r="BR140" s="55"/>
      <c r="BS140" s="55"/>
      <c r="BT140" s="55"/>
      <c r="BU140" s="55"/>
      <c r="BV140" s="55"/>
      <c r="BW140" s="55"/>
      <c r="BX140" s="55"/>
      <c r="BY140" s="55"/>
      <c r="BZ140" s="55"/>
      <c r="CA140" s="55"/>
      <c r="CB140" s="55"/>
      <c r="CC140" s="55"/>
      <c r="CD140" s="55"/>
      <c r="CE140" s="55"/>
      <c r="CF140" s="55"/>
      <c r="CG140" s="55"/>
      <c r="CH140" s="55"/>
      <c r="CI140" s="55"/>
      <c r="CJ140" s="55"/>
      <c r="CK140" s="55"/>
      <c r="CL140" s="55"/>
      <c r="CM140" s="55"/>
      <c r="CN140" s="55"/>
      <c r="CO140" s="55"/>
      <c r="CP140" s="55"/>
      <c r="CQ140" s="55"/>
      <c r="CR140" s="55"/>
      <c r="CS140" s="55"/>
      <c r="CT140" s="55"/>
      <c r="CU140" s="55"/>
      <c r="CV140" s="55"/>
      <c r="CW140" s="55"/>
      <c r="CX140" s="55"/>
      <c r="CY140" s="55"/>
      <c r="CZ140" s="55"/>
      <c r="DA140" s="55"/>
      <c r="DB140" s="55"/>
      <c r="DC140" s="55"/>
      <c r="DD140" s="55"/>
      <c r="DE140" s="55"/>
      <c r="DF140" s="55"/>
      <c r="DG140" s="55"/>
      <c r="DH140" s="55"/>
      <c r="DI140" s="55"/>
      <c r="DJ140" s="55"/>
      <c r="DK140" s="55"/>
      <c r="DL140" s="55"/>
      <c r="DM140" s="55"/>
      <c r="DN140" s="55"/>
      <c r="DO140" s="55"/>
      <c r="DP140" s="55"/>
      <c r="DQ140" s="55"/>
      <c r="DR140" s="55"/>
      <c r="DS140" s="55"/>
      <c r="DT140" s="55"/>
      <c r="DU140" s="55"/>
      <c r="DV140" s="55"/>
      <c r="DW140" s="55"/>
      <c r="DX140" s="55"/>
      <c r="DY140" s="55"/>
      <c r="DZ140" s="55"/>
      <c r="EA140" s="55"/>
      <c r="EB140" s="55"/>
      <c r="EC140" s="55"/>
      <c r="ED140" s="55"/>
      <c r="EE140" s="55"/>
      <c r="EF140" s="55"/>
      <c r="EG140" s="55"/>
      <c r="EH140" s="55"/>
      <c r="EI140" s="55"/>
      <c r="EJ140" s="55"/>
      <c r="EK140" s="55"/>
      <c r="EL140" s="55"/>
      <c r="EM140" s="55"/>
      <c r="EN140" s="55"/>
      <c r="EO140" s="55"/>
      <c r="EP140" s="55"/>
      <c r="EQ140" s="55"/>
      <c r="ER140" s="55"/>
      <c r="ES140" s="55"/>
      <c r="ET140" s="55"/>
      <c r="EU140" s="55"/>
      <c r="EV140" s="55"/>
      <c r="EW140" s="55"/>
      <c r="EX140" s="55"/>
      <c r="EY140" s="55"/>
      <c r="EZ140" s="55"/>
      <c r="FA140" s="55"/>
      <c r="FB140" s="55"/>
      <c r="FC140" s="55"/>
      <c r="FD140" s="55"/>
      <c r="FE140" s="55"/>
      <c r="FF140" s="55"/>
      <c r="FG140" s="55"/>
      <c r="FH140" s="55"/>
      <c r="FI140" s="55"/>
      <c r="FJ140" s="55"/>
      <c r="FK140" s="55"/>
      <c r="FL140" s="55"/>
      <c r="FM140" s="55"/>
      <c r="FN140" s="55"/>
      <c r="FO140" s="55"/>
      <c r="FP140" s="55"/>
      <c r="FQ140" s="55"/>
      <c r="FR140" s="55"/>
      <c r="FS140" s="55"/>
      <c r="FT140" s="55"/>
      <c r="FU140" s="55"/>
      <c r="FV140" s="55"/>
      <c r="FW140" s="55"/>
      <c r="FX140" s="55"/>
      <c r="FY140" s="55"/>
      <c r="FZ140" s="55"/>
      <c r="GA140" s="55"/>
      <c r="GB140" s="55"/>
      <c r="GC140" s="55"/>
      <c r="GD140" s="55"/>
      <c r="GE140" s="55"/>
      <c r="GF140" s="55"/>
      <c r="GG140" s="55"/>
      <c r="GH140" s="55"/>
      <c r="GI140" s="55"/>
      <c r="GJ140" s="55"/>
      <c r="GK140" s="55"/>
      <c r="GL140" s="55"/>
      <c r="GM140" s="55"/>
      <c r="GN140" s="55"/>
      <c r="GO140" s="55"/>
      <c r="GP140" s="55"/>
      <c r="GQ140" s="55"/>
      <c r="GR140" s="55"/>
      <c r="GS140" s="55"/>
      <c r="GT140" s="55"/>
      <c r="GU140" s="55"/>
      <c r="GV140" s="55"/>
      <c r="GW140" s="55"/>
      <c r="GX140" s="55"/>
      <c r="GY140" s="55"/>
      <c r="GZ140" s="55"/>
      <c r="HA140" s="55"/>
      <c r="HB140" s="55"/>
      <c r="HC140" s="55"/>
      <c r="HD140" s="55"/>
      <c r="HE140" s="55"/>
      <c r="HF140" s="55"/>
      <c r="HG140" s="55"/>
      <c r="HH140" s="55"/>
      <c r="HI140" s="55"/>
      <c r="HJ140" s="55"/>
      <c r="HK140" s="55"/>
      <c r="HL140" s="55"/>
      <c r="HM140" s="55"/>
      <c r="HN140" s="55"/>
      <c r="HO140" s="55"/>
      <c r="HP140" s="55"/>
      <c r="HQ140" s="55"/>
      <c r="HR140" s="55"/>
      <c r="HS140" s="55"/>
      <c r="HT140" s="55"/>
      <c r="HU140" s="55"/>
      <c r="HV140" s="55"/>
      <c r="HW140" s="55"/>
      <c r="HX140" s="55"/>
      <c r="HY140" s="55"/>
      <c r="HZ140" s="55"/>
      <c r="IA140" s="55"/>
      <c r="IB140" s="55"/>
      <c r="IC140" s="55"/>
      <c r="ID140" s="55"/>
      <c r="IE140" s="55"/>
      <c r="IF140" s="55"/>
      <c r="IG140" s="55"/>
      <c r="IH140" s="55"/>
      <c r="II140" s="55"/>
      <c r="IJ140" s="55"/>
      <c r="IK140" s="55"/>
      <c r="IL140" s="55"/>
      <c r="IM140" s="55"/>
      <c r="IN140" s="55"/>
      <c r="IO140" s="55"/>
      <c r="IP140" s="55"/>
      <c r="IQ140" s="55"/>
      <c r="IR140" s="55"/>
      <c r="IS140" s="55"/>
      <c r="IT140" s="55"/>
      <c r="IU140" s="55"/>
      <c r="IV140" s="55"/>
    </row>
    <row r="141" s="1" customFormat="1" ht="27" customHeight="1" spans="1:19">
      <c r="A141" s="13">
        <v>294</v>
      </c>
      <c r="B141" s="22" t="s">
        <v>533</v>
      </c>
      <c r="C141" s="22"/>
      <c r="D141" s="22"/>
      <c r="E141" s="22"/>
      <c r="F141" s="22" t="s">
        <v>25</v>
      </c>
      <c r="G141" s="22" t="s">
        <v>25</v>
      </c>
      <c r="H141" s="22" t="s">
        <v>25</v>
      </c>
      <c r="I141" s="39"/>
      <c r="J141" s="22">
        <v>0</v>
      </c>
      <c r="K141" s="22">
        <v>0</v>
      </c>
      <c r="L141" s="22">
        <v>0</v>
      </c>
      <c r="M141" s="22">
        <v>0</v>
      </c>
      <c r="N141" s="39" t="s">
        <v>283</v>
      </c>
      <c r="O141" s="22">
        <v>0</v>
      </c>
      <c r="P141" s="22">
        <v>0</v>
      </c>
      <c r="Q141" s="39"/>
      <c r="R141" s="39"/>
      <c r="S141" s="22"/>
    </row>
    <row r="142" s="1" customFormat="1" ht="31" customHeight="1" spans="1:19">
      <c r="A142" s="13">
        <v>295</v>
      </c>
      <c r="B142" s="23" t="s">
        <v>534</v>
      </c>
      <c r="C142" s="24"/>
      <c r="D142" s="24"/>
      <c r="E142" s="24"/>
      <c r="F142" s="24" t="s">
        <v>25</v>
      </c>
      <c r="G142" s="24" t="s">
        <v>25</v>
      </c>
      <c r="H142" s="24"/>
      <c r="I142" s="24"/>
      <c r="J142" s="24">
        <v>0</v>
      </c>
      <c r="K142" s="24">
        <v>0</v>
      </c>
      <c r="L142" s="24">
        <v>0</v>
      </c>
      <c r="M142" s="24">
        <v>0</v>
      </c>
      <c r="N142" s="25" t="s">
        <v>283</v>
      </c>
      <c r="O142" s="24">
        <v>0</v>
      </c>
      <c r="P142" s="24">
        <v>0</v>
      </c>
      <c r="Q142" s="25"/>
      <c r="R142" s="25"/>
      <c r="S142" s="25"/>
    </row>
    <row r="143" s="1" customFormat="1" ht="24" spans="1:19">
      <c r="A143" s="13">
        <v>296</v>
      </c>
      <c r="B143" s="28" t="s">
        <v>535</v>
      </c>
      <c r="C143" s="28"/>
      <c r="D143" s="28"/>
      <c r="E143" s="28"/>
      <c r="F143" s="28" t="s">
        <v>25</v>
      </c>
      <c r="G143" s="28" t="s">
        <v>39</v>
      </c>
      <c r="H143" s="28"/>
      <c r="I143" s="41"/>
      <c r="J143" s="28">
        <v>0</v>
      </c>
      <c r="K143" s="28">
        <v>0</v>
      </c>
      <c r="L143" s="28">
        <v>0</v>
      </c>
      <c r="M143" s="28">
        <v>0</v>
      </c>
      <c r="N143" s="41" t="s">
        <v>283</v>
      </c>
      <c r="O143" s="28">
        <v>0</v>
      </c>
      <c r="P143" s="28">
        <v>0</v>
      </c>
      <c r="Q143" s="41"/>
      <c r="R143" s="41"/>
      <c r="S143" s="41"/>
    </row>
    <row r="144" s="1" customFormat="1" ht="24" spans="1:19">
      <c r="A144" s="13">
        <v>297</v>
      </c>
      <c r="B144" s="28" t="s">
        <v>536</v>
      </c>
      <c r="C144" s="28"/>
      <c r="D144" s="28"/>
      <c r="E144" s="28"/>
      <c r="F144" s="28" t="s">
        <v>25</v>
      </c>
      <c r="G144" s="28" t="s">
        <v>39</v>
      </c>
      <c r="H144" s="28"/>
      <c r="I144" s="41"/>
      <c r="J144" s="28">
        <v>0</v>
      </c>
      <c r="K144" s="28">
        <v>0</v>
      </c>
      <c r="L144" s="28">
        <v>0</v>
      </c>
      <c r="M144" s="28">
        <v>0</v>
      </c>
      <c r="N144" s="41" t="s">
        <v>283</v>
      </c>
      <c r="O144" s="28">
        <v>0</v>
      </c>
      <c r="P144" s="28">
        <v>0</v>
      </c>
      <c r="Q144" s="41"/>
      <c r="R144" s="41"/>
      <c r="S144" s="41" t="s">
        <v>537</v>
      </c>
    </row>
    <row r="145" s="6" customFormat="1" ht="90" customHeight="1" spans="1:19">
      <c r="A145" s="13"/>
      <c r="B145" s="29" t="s">
        <v>865</v>
      </c>
      <c r="C145" s="29" t="s">
        <v>25</v>
      </c>
      <c r="D145" s="29"/>
      <c r="E145" s="29"/>
      <c r="F145" s="29"/>
      <c r="G145" s="29"/>
      <c r="H145" s="29">
        <v>0</v>
      </c>
      <c r="I145" s="29" t="s">
        <v>526</v>
      </c>
      <c r="J145" s="29">
        <v>0</v>
      </c>
      <c r="K145" s="29">
        <v>0</v>
      </c>
      <c r="L145" s="29">
        <v>0</v>
      </c>
      <c r="M145" s="29">
        <v>0</v>
      </c>
      <c r="N145" s="29" t="s">
        <v>283</v>
      </c>
      <c r="O145" s="29">
        <v>0</v>
      </c>
      <c r="P145" s="29">
        <v>0</v>
      </c>
      <c r="Q145" s="29"/>
      <c r="R145" s="29"/>
      <c r="S145" s="29" t="s">
        <v>537</v>
      </c>
    </row>
    <row r="146" s="1" customFormat="1" ht="36" spans="1:19">
      <c r="A146" s="13">
        <v>300</v>
      </c>
      <c r="B146" s="23" t="s">
        <v>538</v>
      </c>
      <c r="C146" s="24"/>
      <c r="D146" s="24"/>
      <c r="E146" s="24"/>
      <c r="F146" s="24" t="s">
        <v>25</v>
      </c>
      <c r="G146" s="24" t="s">
        <v>25</v>
      </c>
      <c r="H146" s="24">
        <v>0</v>
      </c>
      <c r="I146" s="24"/>
      <c r="J146" s="24">
        <v>0</v>
      </c>
      <c r="K146" s="24">
        <v>0</v>
      </c>
      <c r="L146" s="24">
        <v>0</v>
      </c>
      <c r="M146" s="24">
        <v>0</v>
      </c>
      <c r="N146" s="25" t="s">
        <v>283</v>
      </c>
      <c r="O146" s="24">
        <v>0</v>
      </c>
      <c r="P146" s="24">
        <v>0</v>
      </c>
      <c r="Q146" s="25"/>
      <c r="R146" s="25"/>
      <c r="S146" s="25"/>
    </row>
    <row r="147" s="1" customFormat="1" ht="24" spans="1:19">
      <c r="A147" s="13">
        <v>301</v>
      </c>
      <c r="B147" s="28" t="s">
        <v>539</v>
      </c>
      <c r="C147" s="28"/>
      <c r="D147" s="28"/>
      <c r="E147" s="28"/>
      <c r="F147" s="28" t="s">
        <v>25</v>
      </c>
      <c r="G147" s="28" t="s">
        <v>39</v>
      </c>
      <c r="H147" s="28">
        <v>0</v>
      </c>
      <c r="I147" s="41" t="s">
        <v>526</v>
      </c>
      <c r="J147" s="28">
        <v>0</v>
      </c>
      <c r="K147" s="28">
        <v>0</v>
      </c>
      <c r="L147" s="28">
        <v>0</v>
      </c>
      <c r="M147" s="28">
        <v>0</v>
      </c>
      <c r="N147" s="41" t="s">
        <v>283</v>
      </c>
      <c r="O147" s="28">
        <v>0</v>
      </c>
      <c r="P147" s="28">
        <v>0</v>
      </c>
      <c r="Q147" s="28"/>
      <c r="R147" s="28"/>
      <c r="S147" s="41" t="s">
        <v>537</v>
      </c>
    </row>
    <row r="148" s="1" customFormat="1" ht="24" spans="1:19">
      <c r="A148" s="13">
        <v>305</v>
      </c>
      <c r="B148" s="28" t="s">
        <v>540</v>
      </c>
      <c r="C148" s="28"/>
      <c r="D148" s="28"/>
      <c r="E148" s="28"/>
      <c r="F148" s="28" t="s">
        <v>29</v>
      </c>
      <c r="G148" s="28" t="s">
        <v>293</v>
      </c>
      <c r="H148" s="28">
        <v>0</v>
      </c>
      <c r="I148" s="41"/>
      <c r="J148" s="28">
        <v>0</v>
      </c>
      <c r="K148" s="28">
        <v>0</v>
      </c>
      <c r="L148" s="28">
        <v>0</v>
      </c>
      <c r="M148" s="28">
        <v>0</v>
      </c>
      <c r="N148" s="28"/>
      <c r="O148" s="28">
        <v>0</v>
      </c>
      <c r="P148" s="28">
        <v>0</v>
      </c>
      <c r="Q148" s="41"/>
      <c r="R148" s="41"/>
      <c r="S148" s="41"/>
    </row>
    <row r="149" s="1" customFormat="1" ht="36" spans="1:19">
      <c r="A149" s="13">
        <v>306</v>
      </c>
      <c r="B149" s="28" t="s">
        <v>541</v>
      </c>
      <c r="C149" s="28"/>
      <c r="D149" s="28"/>
      <c r="E149" s="28"/>
      <c r="F149" s="28" t="s">
        <v>29</v>
      </c>
      <c r="G149" s="28" t="s">
        <v>258</v>
      </c>
      <c r="H149" s="28">
        <v>0</v>
      </c>
      <c r="I149" s="41"/>
      <c r="J149" s="28">
        <v>0</v>
      </c>
      <c r="K149" s="28">
        <v>0</v>
      </c>
      <c r="L149" s="28">
        <v>0</v>
      </c>
      <c r="M149" s="28">
        <v>0</v>
      </c>
      <c r="N149" s="28"/>
      <c r="O149" s="28">
        <v>0</v>
      </c>
      <c r="P149" s="28">
        <v>0</v>
      </c>
      <c r="Q149" s="41"/>
      <c r="R149" s="41"/>
      <c r="S149" s="41"/>
    </row>
    <row r="150" s="1" customFormat="1" ht="36" spans="1:19">
      <c r="A150" s="13">
        <v>307</v>
      </c>
      <c r="B150" s="23" t="s">
        <v>542</v>
      </c>
      <c r="C150" s="24"/>
      <c r="D150" s="24"/>
      <c r="E150" s="24"/>
      <c r="F150" s="24" t="s">
        <v>25</v>
      </c>
      <c r="G150" s="24" t="s">
        <v>30</v>
      </c>
      <c r="H150" s="24">
        <v>0</v>
      </c>
      <c r="I150" s="24"/>
      <c r="J150" s="24">
        <v>0</v>
      </c>
      <c r="K150" s="24">
        <v>0</v>
      </c>
      <c r="L150" s="24">
        <v>0</v>
      </c>
      <c r="M150" s="24">
        <v>0</v>
      </c>
      <c r="N150" s="25" t="s">
        <v>283</v>
      </c>
      <c r="O150" s="24">
        <v>0</v>
      </c>
      <c r="P150" s="24">
        <v>0</v>
      </c>
      <c r="Q150" s="25"/>
      <c r="R150" s="25"/>
      <c r="S150" s="25"/>
    </row>
    <row r="151" s="1" customFormat="1" ht="24" spans="1:19">
      <c r="A151" s="13">
        <v>308</v>
      </c>
      <c r="B151" s="28" t="s">
        <v>543</v>
      </c>
      <c r="C151" s="28"/>
      <c r="D151" s="28"/>
      <c r="E151" s="28"/>
      <c r="F151" s="28" t="s">
        <v>25</v>
      </c>
      <c r="G151" s="28" t="s">
        <v>30</v>
      </c>
      <c r="H151" s="28">
        <v>0</v>
      </c>
      <c r="I151" s="41"/>
      <c r="J151" s="28">
        <v>0</v>
      </c>
      <c r="K151" s="28">
        <v>0</v>
      </c>
      <c r="L151" s="28">
        <v>0</v>
      </c>
      <c r="M151" s="28">
        <v>0</v>
      </c>
      <c r="N151" s="41" t="s">
        <v>283</v>
      </c>
      <c r="O151" s="28">
        <v>0</v>
      </c>
      <c r="P151" s="28">
        <v>0</v>
      </c>
      <c r="Q151" s="41"/>
      <c r="R151" s="41"/>
      <c r="S151" s="41"/>
    </row>
    <row r="152" s="1" customFormat="1" ht="24" spans="1:19">
      <c r="A152" s="13">
        <v>309</v>
      </c>
      <c r="B152" s="29" t="s">
        <v>544</v>
      </c>
      <c r="C152" s="29"/>
      <c r="D152" s="29"/>
      <c r="E152" s="29"/>
      <c r="F152" s="29" t="s">
        <v>25</v>
      </c>
      <c r="G152" s="29" t="s">
        <v>30</v>
      </c>
      <c r="H152" s="29">
        <v>0</v>
      </c>
      <c r="I152" s="29" t="s">
        <v>526</v>
      </c>
      <c r="J152" s="29">
        <v>0</v>
      </c>
      <c r="K152" s="29">
        <v>0</v>
      </c>
      <c r="L152" s="29">
        <v>0</v>
      </c>
      <c r="M152" s="29">
        <v>0</v>
      </c>
      <c r="N152" s="29" t="s">
        <v>283</v>
      </c>
      <c r="O152" s="29">
        <v>0</v>
      </c>
      <c r="P152" s="29">
        <v>0</v>
      </c>
      <c r="Q152" s="29"/>
      <c r="R152" s="29"/>
      <c r="S152" s="29" t="s">
        <v>537</v>
      </c>
    </row>
    <row r="153" s="1" customFormat="1" ht="24" spans="1:19">
      <c r="A153" s="13">
        <v>312</v>
      </c>
      <c r="B153" s="29" t="s">
        <v>813</v>
      </c>
      <c r="C153" s="29"/>
      <c r="D153" s="29"/>
      <c r="E153" s="29"/>
      <c r="F153" s="29" t="s">
        <v>25</v>
      </c>
      <c r="G153" s="29" t="s">
        <v>30</v>
      </c>
      <c r="H153" s="29">
        <v>0</v>
      </c>
      <c r="I153" s="29" t="s">
        <v>526</v>
      </c>
      <c r="J153" s="29">
        <v>0</v>
      </c>
      <c r="K153" s="29">
        <v>0</v>
      </c>
      <c r="L153" s="29">
        <v>0</v>
      </c>
      <c r="M153" s="29">
        <v>0</v>
      </c>
      <c r="N153" s="29" t="s">
        <v>283</v>
      </c>
      <c r="O153" s="29">
        <v>0</v>
      </c>
      <c r="P153" s="29">
        <v>0</v>
      </c>
      <c r="Q153" s="29"/>
      <c r="R153" s="29"/>
      <c r="S153" s="29" t="s">
        <v>537</v>
      </c>
    </row>
    <row r="154" s="1" customFormat="1" ht="24" spans="1:19">
      <c r="A154" s="13">
        <v>314</v>
      </c>
      <c r="B154" s="22" t="s">
        <v>550</v>
      </c>
      <c r="C154" s="22"/>
      <c r="D154" s="22"/>
      <c r="E154" s="22"/>
      <c r="F154" s="22" t="s">
        <v>25</v>
      </c>
      <c r="G154" s="22" t="s">
        <v>25</v>
      </c>
      <c r="H154" s="22" t="s">
        <v>25</v>
      </c>
      <c r="I154" s="39"/>
      <c r="J154" s="22">
        <v>13.5</v>
      </c>
      <c r="K154" s="22">
        <v>4.5</v>
      </c>
      <c r="L154" s="22">
        <v>4.5</v>
      </c>
      <c r="M154" s="22">
        <v>4.5</v>
      </c>
      <c r="N154" s="22" t="s">
        <v>283</v>
      </c>
      <c r="O154" s="22">
        <v>0</v>
      </c>
      <c r="P154" s="22">
        <v>450</v>
      </c>
      <c r="Q154" s="39"/>
      <c r="R154" s="39"/>
      <c r="S154" s="22"/>
    </row>
    <row r="155" s="1" customFormat="1" ht="36" spans="1:19">
      <c r="A155" s="13">
        <v>315</v>
      </c>
      <c r="B155" s="23" t="s">
        <v>551</v>
      </c>
      <c r="C155" s="24"/>
      <c r="D155" s="24"/>
      <c r="E155" s="24"/>
      <c r="F155" s="24" t="s">
        <v>29</v>
      </c>
      <c r="G155" s="24" t="s">
        <v>552</v>
      </c>
      <c r="H155" s="24">
        <v>0</v>
      </c>
      <c r="I155" s="24"/>
      <c r="J155" s="24">
        <v>0</v>
      </c>
      <c r="K155" s="24">
        <v>0</v>
      </c>
      <c r="L155" s="24">
        <v>0</v>
      </c>
      <c r="M155" s="24">
        <v>0</v>
      </c>
      <c r="N155" s="25"/>
      <c r="O155" s="24">
        <v>0</v>
      </c>
      <c r="P155" s="24">
        <v>0</v>
      </c>
      <c r="Q155" s="25"/>
      <c r="R155" s="25"/>
      <c r="S155" s="25"/>
    </row>
    <row r="156" s="1" customFormat="1" ht="60" spans="1:19">
      <c r="A156" s="13">
        <v>316</v>
      </c>
      <c r="B156" s="23" t="s">
        <v>553</v>
      </c>
      <c r="C156" s="24"/>
      <c r="D156" s="24"/>
      <c r="E156" s="24"/>
      <c r="F156" s="24" t="s">
        <v>25</v>
      </c>
      <c r="G156" s="24" t="s">
        <v>30</v>
      </c>
      <c r="H156" s="24">
        <v>450</v>
      </c>
      <c r="I156" s="24" t="s">
        <v>554</v>
      </c>
      <c r="J156" s="24">
        <v>13.5</v>
      </c>
      <c r="K156" s="24">
        <v>4.5</v>
      </c>
      <c r="L156" s="24">
        <v>4.5</v>
      </c>
      <c r="M156" s="24">
        <v>4.5</v>
      </c>
      <c r="N156" s="24">
        <v>0</v>
      </c>
      <c r="O156" s="24">
        <v>0</v>
      </c>
      <c r="P156" s="24">
        <v>450</v>
      </c>
      <c r="Q156" s="24"/>
      <c r="R156" s="24"/>
      <c r="S156" s="25" t="s">
        <v>335</v>
      </c>
    </row>
    <row r="157" s="6" customFormat="1" ht="90" customHeight="1" spans="1:19">
      <c r="A157" s="13">
        <v>320</v>
      </c>
      <c r="B157" s="34"/>
      <c r="C157" s="48" t="s">
        <v>47</v>
      </c>
      <c r="D157" s="48" t="s">
        <v>55</v>
      </c>
      <c r="E157" s="48"/>
      <c r="F157" s="48" t="s">
        <v>25</v>
      </c>
      <c r="G157" s="48" t="s">
        <v>30</v>
      </c>
      <c r="H157" s="48">
        <v>450</v>
      </c>
      <c r="I157" s="34" t="s">
        <v>562</v>
      </c>
      <c r="J157" s="34">
        <v>13.5</v>
      </c>
      <c r="K157" s="34">
        <v>4.5</v>
      </c>
      <c r="L157" s="34">
        <v>4.5</v>
      </c>
      <c r="M157" s="34">
        <v>4.5</v>
      </c>
      <c r="N157" s="34" t="s">
        <v>283</v>
      </c>
      <c r="O157" s="34" t="s">
        <v>25</v>
      </c>
      <c r="P157" s="34">
        <v>450</v>
      </c>
      <c r="Q157" s="48" t="s">
        <v>554</v>
      </c>
      <c r="R157" s="34" t="s">
        <v>866</v>
      </c>
      <c r="S157" s="34" t="s">
        <v>335</v>
      </c>
    </row>
    <row r="158" s="1" customFormat="1" ht="36" spans="1:19">
      <c r="A158" s="13">
        <v>321</v>
      </c>
      <c r="B158" s="23" t="s">
        <v>564</v>
      </c>
      <c r="C158" s="24"/>
      <c r="D158" s="24"/>
      <c r="E158" s="24"/>
      <c r="F158" s="24" t="s">
        <v>25</v>
      </c>
      <c r="G158" s="24" t="s">
        <v>25</v>
      </c>
      <c r="H158" s="24">
        <v>0</v>
      </c>
      <c r="I158" s="24"/>
      <c r="J158" s="24">
        <v>0</v>
      </c>
      <c r="K158" s="24">
        <v>0</v>
      </c>
      <c r="L158" s="24">
        <v>0</v>
      </c>
      <c r="M158" s="24">
        <v>0</v>
      </c>
      <c r="N158" s="25"/>
      <c r="O158" s="24">
        <v>0</v>
      </c>
      <c r="P158" s="24">
        <v>0</v>
      </c>
      <c r="Q158" s="25"/>
      <c r="R158" s="25"/>
      <c r="S158" s="25"/>
    </row>
    <row r="159" s="1" customFormat="1" ht="36" spans="1:19">
      <c r="A159" s="13">
        <v>322</v>
      </c>
      <c r="B159" s="23" t="s">
        <v>565</v>
      </c>
      <c r="C159" s="24"/>
      <c r="D159" s="24"/>
      <c r="E159" s="24"/>
      <c r="F159" s="24" t="s">
        <v>25</v>
      </c>
      <c r="G159" s="24" t="s">
        <v>25</v>
      </c>
      <c r="H159" s="24">
        <v>0</v>
      </c>
      <c r="I159" s="24"/>
      <c r="J159" s="24">
        <v>0</v>
      </c>
      <c r="K159" s="24">
        <v>0</v>
      </c>
      <c r="L159" s="24">
        <v>0</v>
      </c>
      <c r="M159" s="24">
        <v>0</v>
      </c>
      <c r="N159" s="25"/>
      <c r="O159" s="24">
        <v>0</v>
      </c>
      <c r="P159" s="24">
        <v>0</v>
      </c>
      <c r="Q159" s="25"/>
      <c r="R159" s="25"/>
      <c r="S159" s="25"/>
    </row>
    <row r="160" s="1" customFormat="1" ht="36" spans="1:19">
      <c r="A160" s="13">
        <v>323</v>
      </c>
      <c r="B160" s="23" t="s">
        <v>566</v>
      </c>
      <c r="C160" s="24"/>
      <c r="D160" s="24"/>
      <c r="E160" s="24"/>
      <c r="F160" s="24" t="s">
        <v>29</v>
      </c>
      <c r="G160" s="24" t="s">
        <v>552</v>
      </c>
      <c r="H160" s="24">
        <v>0</v>
      </c>
      <c r="I160" s="24"/>
      <c r="J160" s="24">
        <v>0</v>
      </c>
      <c r="K160" s="24">
        <v>0</v>
      </c>
      <c r="L160" s="24">
        <v>0</v>
      </c>
      <c r="M160" s="24">
        <v>0</v>
      </c>
      <c r="N160" s="25"/>
      <c r="O160" s="24">
        <v>0</v>
      </c>
      <c r="P160" s="24">
        <v>0</v>
      </c>
      <c r="Q160" s="25"/>
      <c r="R160" s="25"/>
      <c r="S160" s="25"/>
    </row>
    <row r="161" s="1" customFormat="1" ht="36" spans="1:19">
      <c r="A161" s="13">
        <v>324</v>
      </c>
      <c r="B161" s="23" t="s">
        <v>567</v>
      </c>
      <c r="C161" s="24"/>
      <c r="D161" s="24"/>
      <c r="E161" s="24"/>
      <c r="F161" s="24" t="s">
        <v>29</v>
      </c>
      <c r="G161" s="24" t="s">
        <v>552</v>
      </c>
      <c r="H161" s="24">
        <v>0</v>
      </c>
      <c r="I161" s="24"/>
      <c r="J161" s="24">
        <v>0</v>
      </c>
      <c r="K161" s="24">
        <v>0</v>
      </c>
      <c r="L161" s="24">
        <v>0</v>
      </c>
      <c r="M161" s="24">
        <v>0</v>
      </c>
      <c r="N161" s="25"/>
      <c r="O161" s="24">
        <v>0</v>
      </c>
      <c r="P161" s="24">
        <v>0</v>
      </c>
      <c r="Q161" s="25"/>
      <c r="R161" s="25"/>
      <c r="S161" s="25"/>
    </row>
    <row r="162" s="1" customFormat="1" ht="35" customHeight="1" spans="1:19">
      <c r="A162" s="13">
        <v>325</v>
      </c>
      <c r="B162" s="22" t="s">
        <v>568</v>
      </c>
      <c r="C162" s="22"/>
      <c r="D162" s="22"/>
      <c r="E162" s="22"/>
      <c r="F162" s="22" t="s">
        <v>25</v>
      </c>
      <c r="G162" s="22" t="s">
        <v>25</v>
      </c>
      <c r="H162" s="22" t="s">
        <v>25</v>
      </c>
      <c r="I162" s="39"/>
      <c r="J162" s="22">
        <f>SUM(J166,J163,J167,J168,J171,J172,J181,J182,J185)</f>
        <v>380.8</v>
      </c>
      <c r="K162" s="22">
        <f>SUM(K166,K163,K167,K168,K171,K172,K181,K182,K185)</f>
        <v>380.8</v>
      </c>
      <c r="L162" s="22">
        <f>SUM(L166,L163,L167,L168,L171,L172,L181,L182,L185)</f>
        <v>0</v>
      </c>
      <c r="M162" s="22">
        <f>SUM(M166,M163,M167,M168,M171,M172,M181,M182,M185)</f>
        <v>0</v>
      </c>
      <c r="N162" s="22" t="s">
        <v>283</v>
      </c>
      <c r="O162" s="22">
        <v>810</v>
      </c>
      <c r="P162" s="22">
        <v>2767</v>
      </c>
      <c r="Q162" s="39"/>
      <c r="R162" s="39"/>
      <c r="S162" s="22"/>
    </row>
    <row r="163" s="1" customFormat="1" ht="35" customHeight="1" spans="1:19">
      <c r="A163" s="13">
        <v>326</v>
      </c>
      <c r="B163" s="23" t="s">
        <v>569</v>
      </c>
      <c r="C163" s="24"/>
      <c r="D163" s="24"/>
      <c r="E163" s="24"/>
      <c r="F163" s="24" t="s">
        <v>136</v>
      </c>
      <c r="G163" s="24" t="s">
        <v>570</v>
      </c>
      <c r="H163" s="24">
        <f>SUM(H164,H165)</f>
        <v>2.338643</v>
      </c>
      <c r="I163" s="24"/>
      <c r="J163" s="24">
        <f>SUM(J165,J164)</f>
        <v>280.8</v>
      </c>
      <c r="K163" s="24">
        <f>SUM(K165,K164)</f>
        <v>280.8</v>
      </c>
      <c r="L163" s="24">
        <f>SUM(L165,L164)</f>
        <v>0</v>
      </c>
      <c r="M163" s="24">
        <f>SUM(M165,M164)</f>
        <v>0</v>
      </c>
      <c r="N163" s="24" t="s">
        <v>283</v>
      </c>
      <c r="O163" s="24">
        <f>SUM(O164,O165)</f>
        <v>400</v>
      </c>
      <c r="P163" s="24">
        <f>SUM(P164,P165)</f>
        <v>1374</v>
      </c>
      <c r="Q163" s="25"/>
      <c r="R163" s="25"/>
      <c r="S163" s="25"/>
    </row>
    <row r="164" s="4" customFormat="1" ht="90" customHeight="1" spans="1:19">
      <c r="A164" s="13">
        <v>338</v>
      </c>
      <c r="B164" s="33" t="s">
        <v>629</v>
      </c>
      <c r="C164" s="33" t="s">
        <v>47</v>
      </c>
      <c r="D164" s="33" t="s">
        <v>55</v>
      </c>
      <c r="E164" s="33" t="s">
        <v>630</v>
      </c>
      <c r="F164" s="33" t="s">
        <v>29</v>
      </c>
      <c r="G164" s="33" t="s">
        <v>570</v>
      </c>
      <c r="H164" s="33">
        <v>1.3151</v>
      </c>
      <c r="I164" s="33" t="s">
        <v>631</v>
      </c>
      <c r="J164" s="33">
        <f>K164+L164+M164</f>
        <v>158.4</v>
      </c>
      <c r="K164" s="33">
        <v>158.4</v>
      </c>
      <c r="L164" s="33">
        <v>0</v>
      </c>
      <c r="M164" s="33">
        <v>0</v>
      </c>
      <c r="N164" s="33" t="s">
        <v>283</v>
      </c>
      <c r="O164" s="33">
        <v>200</v>
      </c>
      <c r="P164" s="33">
        <v>687</v>
      </c>
      <c r="Q164" s="33" t="s">
        <v>632</v>
      </c>
      <c r="R164" s="33" t="s">
        <v>633</v>
      </c>
      <c r="S164" s="33" t="s">
        <v>576</v>
      </c>
    </row>
    <row r="165" s="4" customFormat="1" ht="90" customHeight="1" spans="1:19">
      <c r="A165" s="13">
        <v>339</v>
      </c>
      <c r="B165" s="33" t="s">
        <v>634</v>
      </c>
      <c r="C165" s="33" t="s">
        <v>47</v>
      </c>
      <c r="D165" s="33" t="s">
        <v>55</v>
      </c>
      <c r="E165" s="33" t="s">
        <v>635</v>
      </c>
      <c r="F165" s="33" t="s">
        <v>29</v>
      </c>
      <c r="G165" s="33" t="s">
        <v>570</v>
      </c>
      <c r="H165" s="33">
        <v>1.023543</v>
      </c>
      <c r="I165" s="33" t="s">
        <v>636</v>
      </c>
      <c r="J165" s="33">
        <f>K165+L165+M165</f>
        <v>122.4</v>
      </c>
      <c r="K165" s="33">
        <v>122.4</v>
      </c>
      <c r="L165" s="33">
        <v>0</v>
      </c>
      <c r="M165" s="33">
        <v>0</v>
      </c>
      <c r="N165" s="33" t="s">
        <v>283</v>
      </c>
      <c r="O165" s="33">
        <v>200</v>
      </c>
      <c r="P165" s="33">
        <v>687</v>
      </c>
      <c r="Q165" s="33" t="s">
        <v>632</v>
      </c>
      <c r="R165" s="33" t="s">
        <v>633</v>
      </c>
      <c r="S165" s="33" t="s">
        <v>576</v>
      </c>
    </row>
    <row r="166" s="1" customFormat="1" ht="61" customHeight="1" spans="1:19">
      <c r="A166" s="13">
        <v>345</v>
      </c>
      <c r="B166" s="23" t="s">
        <v>637</v>
      </c>
      <c r="C166" s="24"/>
      <c r="D166" s="24"/>
      <c r="E166" s="24"/>
      <c r="F166" s="24"/>
      <c r="G166" s="24"/>
      <c r="H166" s="24">
        <v>0</v>
      </c>
      <c r="I166" s="24"/>
      <c r="J166" s="24">
        <v>0</v>
      </c>
      <c r="K166" s="24">
        <v>0</v>
      </c>
      <c r="L166" s="24">
        <v>0</v>
      </c>
      <c r="M166" s="24">
        <v>0</v>
      </c>
      <c r="N166" s="25"/>
      <c r="O166" s="24">
        <v>0</v>
      </c>
      <c r="P166" s="24">
        <v>0</v>
      </c>
      <c r="Q166" s="25"/>
      <c r="R166" s="25"/>
      <c r="S166" s="25"/>
    </row>
    <row r="167" s="1" customFormat="1" ht="47" customHeight="1" spans="1:19">
      <c r="A167" s="13">
        <v>346</v>
      </c>
      <c r="B167" s="23" t="s">
        <v>638</v>
      </c>
      <c r="C167" s="24"/>
      <c r="D167" s="24"/>
      <c r="E167" s="24"/>
      <c r="F167" s="24" t="s">
        <v>29</v>
      </c>
      <c r="G167" s="24" t="s">
        <v>293</v>
      </c>
      <c r="H167" s="24">
        <v>1</v>
      </c>
      <c r="I167" s="24"/>
      <c r="J167" s="24">
        <v>0</v>
      </c>
      <c r="K167" s="24">
        <v>0</v>
      </c>
      <c r="L167" s="24">
        <v>0</v>
      </c>
      <c r="M167" s="24">
        <v>0</v>
      </c>
      <c r="N167" s="24" t="s">
        <v>283</v>
      </c>
      <c r="O167" s="24">
        <v>810</v>
      </c>
      <c r="P167" s="24">
        <v>2676</v>
      </c>
      <c r="Q167" s="25"/>
      <c r="R167" s="25"/>
      <c r="S167" s="25" t="s">
        <v>365</v>
      </c>
    </row>
    <row r="168" s="1" customFormat="1" ht="43" customHeight="1" spans="1:19">
      <c r="A168" s="13">
        <v>354</v>
      </c>
      <c r="B168" s="23" t="s">
        <v>643</v>
      </c>
      <c r="C168" s="24"/>
      <c r="D168" s="24"/>
      <c r="E168" s="24"/>
      <c r="F168" s="24" t="s">
        <v>25</v>
      </c>
      <c r="G168" s="24" t="s">
        <v>25</v>
      </c>
      <c r="H168" s="24" t="s">
        <v>25</v>
      </c>
      <c r="I168" s="24"/>
      <c r="J168" s="24">
        <v>0</v>
      </c>
      <c r="K168" s="24">
        <v>0</v>
      </c>
      <c r="L168" s="24">
        <v>0</v>
      </c>
      <c r="M168" s="24">
        <v>0</v>
      </c>
      <c r="N168" s="24" t="s">
        <v>283</v>
      </c>
      <c r="O168" s="24">
        <v>810</v>
      </c>
      <c r="P168" s="24">
        <v>2676</v>
      </c>
      <c r="Q168" s="25"/>
      <c r="R168" s="25"/>
      <c r="S168" s="25" t="s">
        <v>365</v>
      </c>
    </row>
    <row r="169" s="1" customFormat="1" ht="43" customHeight="1" spans="1:19">
      <c r="A169" s="13">
        <v>355</v>
      </c>
      <c r="B169" s="28" t="s">
        <v>644</v>
      </c>
      <c r="C169" s="28"/>
      <c r="D169" s="28"/>
      <c r="E169" s="28"/>
      <c r="F169" s="28" t="s">
        <v>645</v>
      </c>
      <c r="G169" s="28" t="s">
        <v>646</v>
      </c>
      <c r="H169" s="28">
        <v>0</v>
      </c>
      <c r="I169" s="41"/>
      <c r="J169" s="28">
        <v>0</v>
      </c>
      <c r="K169" s="28">
        <v>0</v>
      </c>
      <c r="L169" s="28">
        <v>0</v>
      </c>
      <c r="M169" s="28">
        <v>0</v>
      </c>
      <c r="N169" s="41" t="s">
        <v>283</v>
      </c>
      <c r="O169" s="28">
        <v>0</v>
      </c>
      <c r="P169" s="28">
        <v>0</v>
      </c>
      <c r="Q169" s="41"/>
      <c r="R169" s="41"/>
      <c r="S169" s="41" t="s">
        <v>365</v>
      </c>
    </row>
    <row r="170" s="1" customFormat="1" ht="37" customHeight="1" spans="1:19">
      <c r="A170" s="13">
        <v>356</v>
      </c>
      <c r="B170" s="28" t="s">
        <v>647</v>
      </c>
      <c r="C170" s="28"/>
      <c r="D170" s="28"/>
      <c r="E170" s="28"/>
      <c r="F170" s="28" t="s">
        <v>29</v>
      </c>
      <c r="G170" s="28" t="s">
        <v>293</v>
      </c>
      <c r="H170" s="28">
        <v>6</v>
      </c>
      <c r="I170" s="41"/>
      <c r="J170" s="28">
        <v>0</v>
      </c>
      <c r="K170" s="28">
        <v>0</v>
      </c>
      <c r="L170" s="28">
        <v>0</v>
      </c>
      <c r="M170" s="28">
        <v>0</v>
      </c>
      <c r="N170" s="41" t="s">
        <v>283</v>
      </c>
      <c r="O170" s="41">
        <v>810</v>
      </c>
      <c r="P170" s="41">
        <v>2676</v>
      </c>
      <c r="Q170" s="41"/>
      <c r="R170" s="41"/>
      <c r="S170" s="41" t="s">
        <v>365</v>
      </c>
    </row>
    <row r="171" s="1" customFormat="1" ht="36" spans="1:19">
      <c r="A171" s="13">
        <v>359</v>
      </c>
      <c r="B171" s="23" t="s">
        <v>652</v>
      </c>
      <c r="C171" s="24"/>
      <c r="D171" s="24"/>
      <c r="E171" s="24"/>
      <c r="F171" s="24" t="s">
        <v>25</v>
      </c>
      <c r="G171" s="24" t="s">
        <v>25</v>
      </c>
      <c r="H171" s="24" t="s">
        <v>25</v>
      </c>
      <c r="I171" s="24"/>
      <c r="J171" s="24">
        <v>0</v>
      </c>
      <c r="K171" s="24">
        <v>0</v>
      </c>
      <c r="L171" s="24">
        <v>0</v>
      </c>
      <c r="M171" s="24">
        <v>0</v>
      </c>
      <c r="N171" s="24" t="s">
        <v>283</v>
      </c>
      <c r="O171" s="24">
        <v>0</v>
      </c>
      <c r="P171" s="24">
        <v>0</v>
      </c>
      <c r="Q171" s="25"/>
      <c r="R171" s="25"/>
      <c r="S171" s="25"/>
    </row>
    <row r="172" s="1" customFormat="1" ht="36" spans="1:19">
      <c r="A172" s="13">
        <v>360</v>
      </c>
      <c r="B172" s="23" t="s">
        <v>653</v>
      </c>
      <c r="C172" s="24"/>
      <c r="D172" s="24"/>
      <c r="E172" s="24"/>
      <c r="F172" s="24" t="s">
        <v>25</v>
      </c>
      <c r="G172" s="24" t="s">
        <v>25</v>
      </c>
      <c r="H172" s="24" t="s">
        <v>25</v>
      </c>
      <c r="I172" s="24"/>
      <c r="J172" s="24">
        <v>0</v>
      </c>
      <c r="K172" s="24">
        <v>0</v>
      </c>
      <c r="L172" s="24">
        <v>0</v>
      </c>
      <c r="M172" s="24">
        <v>0</v>
      </c>
      <c r="N172" s="24" t="s">
        <v>283</v>
      </c>
      <c r="O172" s="24">
        <v>0</v>
      </c>
      <c r="P172" s="24">
        <v>0</v>
      </c>
      <c r="Q172" s="25"/>
      <c r="R172" s="25"/>
      <c r="S172" s="25"/>
    </row>
    <row r="173" s="1" customFormat="1" ht="24" spans="1:19">
      <c r="A173" s="13">
        <v>361</v>
      </c>
      <c r="B173" s="28" t="s">
        <v>654</v>
      </c>
      <c r="C173" s="28"/>
      <c r="D173" s="28"/>
      <c r="E173" s="28"/>
      <c r="F173" s="28"/>
      <c r="G173" s="28"/>
      <c r="H173" s="28"/>
      <c r="I173" s="41"/>
      <c r="J173" s="28">
        <v>0</v>
      </c>
      <c r="K173" s="28">
        <v>0</v>
      </c>
      <c r="L173" s="28">
        <v>0</v>
      </c>
      <c r="M173" s="28">
        <v>0</v>
      </c>
      <c r="N173" s="41"/>
      <c r="O173" s="28"/>
      <c r="P173" s="28"/>
      <c r="Q173" s="41"/>
      <c r="R173" s="41"/>
      <c r="S173" s="41"/>
    </row>
    <row r="174" s="1" customFormat="1" ht="24" spans="1:19">
      <c r="A174" s="13">
        <v>362</v>
      </c>
      <c r="B174" s="28" t="s">
        <v>655</v>
      </c>
      <c r="C174" s="28"/>
      <c r="D174" s="28"/>
      <c r="E174" s="28"/>
      <c r="F174" s="28"/>
      <c r="G174" s="28"/>
      <c r="H174" s="28"/>
      <c r="I174" s="41"/>
      <c r="J174" s="28">
        <v>0</v>
      </c>
      <c r="K174" s="28">
        <v>0</v>
      </c>
      <c r="L174" s="28">
        <v>0</v>
      </c>
      <c r="M174" s="28">
        <v>0</v>
      </c>
      <c r="N174" s="41"/>
      <c r="O174" s="28"/>
      <c r="P174" s="28"/>
      <c r="Q174" s="41"/>
      <c r="R174" s="41"/>
      <c r="S174" s="41"/>
    </row>
    <row r="175" s="1" customFormat="1" ht="24" spans="1:19">
      <c r="A175" s="13">
        <v>363</v>
      </c>
      <c r="B175" s="28" t="s">
        <v>656</v>
      </c>
      <c r="C175" s="28"/>
      <c r="D175" s="28"/>
      <c r="E175" s="28"/>
      <c r="F175" s="28"/>
      <c r="G175" s="28"/>
      <c r="H175" s="28"/>
      <c r="I175" s="41"/>
      <c r="J175" s="28">
        <v>0</v>
      </c>
      <c r="K175" s="28">
        <v>0</v>
      </c>
      <c r="L175" s="28">
        <v>0</v>
      </c>
      <c r="M175" s="28">
        <v>0</v>
      </c>
      <c r="N175" s="41"/>
      <c r="O175" s="28"/>
      <c r="P175" s="28"/>
      <c r="Q175" s="41"/>
      <c r="R175" s="41"/>
      <c r="S175" s="41"/>
    </row>
    <row r="176" s="1" customFormat="1" ht="24" spans="1:19">
      <c r="A176" s="13">
        <v>364</v>
      </c>
      <c r="B176" s="28" t="s">
        <v>657</v>
      </c>
      <c r="C176" s="28"/>
      <c r="D176" s="28"/>
      <c r="E176" s="28"/>
      <c r="F176" s="28"/>
      <c r="G176" s="28"/>
      <c r="H176" s="28"/>
      <c r="I176" s="41"/>
      <c r="J176" s="28">
        <v>0</v>
      </c>
      <c r="K176" s="28">
        <v>0</v>
      </c>
      <c r="L176" s="28">
        <v>0</v>
      </c>
      <c r="M176" s="28">
        <v>0</v>
      </c>
      <c r="N176" s="41"/>
      <c r="O176" s="28"/>
      <c r="P176" s="28"/>
      <c r="Q176" s="41"/>
      <c r="R176" s="41"/>
      <c r="S176" s="41"/>
    </row>
    <row r="177" s="1" customFormat="1" ht="24" spans="1:19">
      <c r="A177" s="13">
        <v>366</v>
      </c>
      <c r="B177" s="28" t="s">
        <v>658</v>
      </c>
      <c r="C177" s="28"/>
      <c r="D177" s="28"/>
      <c r="E177" s="28"/>
      <c r="F177" s="28"/>
      <c r="G177" s="28"/>
      <c r="H177" s="28"/>
      <c r="I177" s="28"/>
      <c r="J177" s="28">
        <v>0</v>
      </c>
      <c r="K177" s="28">
        <v>0</v>
      </c>
      <c r="L177" s="28">
        <v>0</v>
      </c>
      <c r="M177" s="28">
        <v>0</v>
      </c>
      <c r="N177" s="41"/>
      <c r="O177" s="28"/>
      <c r="P177" s="28"/>
      <c r="Q177" s="41"/>
      <c r="R177" s="41"/>
      <c r="S177" s="41"/>
    </row>
    <row r="178" s="1" customFormat="1" ht="36" spans="1:19">
      <c r="A178" s="13">
        <v>369</v>
      </c>
      <c r="B178" s="28" t="s">
        <v>659</v>
      </c>
      <c r="C178" s="28"/>
      <c r="D178" s="28"/>
      <c r="E178" s="28"/>
      <c r="F178" s="28"/>
      <c r="G178" s="28"/>
      <c r="H178" s="28"/>
      <c r="I178" s="28"/>
      <c r="J178" s="28">
        <v>0</v>
      </c>
      <c r="K178" s="28">
        <v>0</v>
      </c>
      <c r="L178" s="28">
        <v>0</v>
      </c>
      <c r="M178" s="28">
        <v>0</v>
      </c>
      <c r="N178" s="41"/>
      <c r="O178" s="28"/>
      <c r="P178" s="28"/>
      <c r="Q178" s="41"/>
      <c r="R178" s="41"/>
      <c r="S178" s="41"/>
    </row>
    <row r="179" s="1" customFormat="1" ht="36" spans="1:19">
      <c r="A179" s="13">
        <v>370</v>
      </c>
      <c r="B179" s="28" t="s">
        <v>660</v>
      </c>
      <c r="C179" s="28"/>
      <c r="D179" s="28"/>
      <c r="E179" s="28"/>
      <c r="F179" s="28"/>
      <c r="G179" s="28"/>
      <c r="H179" s="28"/>
      <c r="I179" s="28"/>
      <c r="J179" s="28">
        <v>0</v>
      </c>
      <c r="K179" s="28">
        <v>0</v>
      </c>
      <c r="L179" s="28">
        <v>0</v>
      </c>
      <c r="M179" s="28">
        <v>0</v>
      </c>
      <c r="N179" s="41"/>
      <c r="O179" s="28"/>
      <c r="P179" s="28"/>
      <c r="Q179" s="41"/>
      <c r="R179" s="41"/>
      <c r="S179" s="41"/>
    </row>
    <row r="180" s="1" customFormat="1" ht="24" spans="1:19">
      <c r="A180" s="13">
        <v>371</v>
      </c>
      <c r="B180" s="28" t="s">
        <v>661</v>
      </c>
      <c r="C180" s="28"/>
      <c r="D180" s="28"/>
      <c r="E180" s="28"/>
      <c r="F180" s="28"/>
      <c r="G180" s="28"/>
      <c r="H180" s="28"/>
      <c r="I180" s="28"/>
      <c r="J180" s="28">
        <v>0</v>
      </c>
      <c r="K180" s="28">
        <v>0</v>
      </c>
      <c r="L180" s="28">
        <v>0</v>
      </c>
      <c r="M180" s="28">
        <v>0</v>
      </c>
      <c r="N180" s="41"/>
      <c r="O180" s="28"/>
      <c r="P180" s="28"/>
      <c r="Q180" s="41"/>
      <c r="R180" s="41"/>
      <c r="S180" s="41"/>
    </row>
    <row r="181" s="1" customFormat="1" ht="36" spans="1:19">
      <c r="A181" s="13">
        <v>372</v>
      </c>
      <c r="B181" s="23" t="s">
        <v>662</v>
      </c>
      <c r="C181" s="24"/>
      <c r="D181" s="24"/>
      <c r="E181" s="24"/>
      <c r="F181" s="24" t="s">
        <v>25</v>
      </c>
      <c r="G181" s="24" t="s">
        <v>25</v>
      </c>
      <c r="H181" s="24" t="s">
        <v>25</v>
      </c>
      <c r="I181" s="24"/>
      <c r="J181" s="24">
        <v>0</v>
      </c>
      <c r="K181" s="24">
        <v>0</v>
      </c>
      <c r="L181" s="24">
        <v>0</v>
      </c>
      <c r="M181" s="24">
        <v>0</v>
      </c>
      <c r="N181" s="24" t="s">
        <v>283</v>
      </c>
      <c r="O181" s="24">
        <v>0</v>
      </c>
      <c r="P181" s="24">
        <v>0</v>
      </c>
      <c r="Q181" s="25"/>
      <c r="R181" s="25"/>
      <c r="S181" s="25"/>
    </row>
    <row r="182" s="1" customFormat="1" ht="48" spans="1:19">
      <c r="A182" s="13">
        <v>373</v>
      </c>
      <c r="B182" s="23" t="s">
        <v>663</v>
      </c>
      <c r="C182" s="24"/>
      <c r="D182" s="24"/>
      <c r="E182" s="24"/>
      <c r="F182" s="24"/>
      <c r="G182" s="24"/>
      <c r="H182" s="24"/>
      <c r="I182" s="24"/>
      <c r="J182" s="24">
        <v>0</v>
      </c>
      <c r="K182" s="24">
        <v>0</v>
      </c>
      <c r="L182" s="24">
        <v>0</v>
      </c>
      <c r="M182" s="24">
        <v>0</v>
      </c>
      <c r="N182" s="24" t="s">
        <v>283</v>
      </c>
      <c r="O182" s="24">
        <v>0</v>
      </c>
      <c r="P182" s="24">
        <v>0</v>
      </c>
      <c r="Q182" s="25"/>
      <c r="R182" s="25"/>
      <c r="S182" s="25"/>
    </row>
    <row r="183" s="1" customFormat="1" ht="24" spans="1:19">
      <c r="A183" s="13">
        <v>374</v>
      </c>
      <c r="B183" s="28" t="s">
        <v>664</v>
      </c>
      <c r="C183" s="28" t="s">
        <v>25</v>
      </c>
      <c r="D183" s="28"/>
      <c r="E183" s="28"/>
      <c r="F183" s="28" t="s">
        <v>29</v>
      </c>
      <c r="G183" s="28" t="s">
        <v>293</v>
      </c>
      <c r="H183" s="28">
        <v>0</v>
      </c>
      <c r="I183" s="28"/>
      <c r="J183" s="28">
        <v>0</v>
      </c>
      <c r="K183" s="28">
        <v>0</v>
      </c>
      <c r="L183" s="28">
        <v>0</v>
      </c>
      <c r="M183" s="28">
        <v>0</v>
      </c>
      <c r="N183" s="28" t="s">
        <v>283</v>
      </c>
      <c r="O183" s="28">
        <v>0</v>
      </c>
      <c r="P183" s="28">
        <v>0</v>
      </c>
      <c r="Q183" s="28"/>
      <c r="R183" s="28"/>
      <c r="S183" s="28"/>
    </row>
    <row r="184" s="1" customFormat="1" ht="24" spans="1:19">
      <c r="A184" s="13">
        <v>377</v>
      </c>
      <c r="B184" s="28" t="s">
        <v>665</v>
      </c>
      <c r="C184" s="28" t="s">
        <v>25</v>
      </c>
      <c r="D184" s="28"/>
      <c r="E184" s="28"/>
      <c r="F184" s="28" t="s">
        <v>29</v>
      </c>
      <c r="G184" s="28" t="s">
        <v>293</v>
      </c>
      <c r="H184" s="28">
        <v>0</v>
      </c>
      <c r="I184" s="28" t="s">
        <v>666</v>
      </c>
      <c r="J184" s="28">
        <v>0</v>
      </c>
      <c r="K184" s="28">
        <v>0</v>
      </c>
      <c r="L184" s="28">
        <v>0</v>
      </c>
      <c r="M184" s="28">
        <v>0</v>
      </c>
      <c r="N184" s="28" t="s">
        <v>283</v>
      </c>
      <c r="O184" s="28">
        <v>0</v>
      </c>
      <c r="P184" s="28">
        <v>0</v>
      </c>
      <c r="Q184" s="28"/>
      <c r="R184" s="28"/>
      <c r="S184" s="28" t="s">
        <v>669</v>
      </c>
    </row>
    <row r="185" s="1" customFormat="1" ht="36" spans="1:19">
      <c r="A185" s="13">
        <v>380</v>
      </c>
      <c r="B185" s="23" t="s">
        <v>675</v>
      </c>
      <c r="C185" s="24"/>
      <c r="D185" s="24"/>
      <c r="E185" s="24"/>
      <c r="F185" s="24" t="s">
        <v>25</v>
      </c>
      <c r="G185" s="24" t="s">
        <v>25</v>
      </c>
      <c r="H185" s="24" t="s">
        <v>25</v>
      </c>
      <c r="I185" s="23"/>
      <c r="J185" s="23">
        <v>100</v>
      </c>
      <c r="K185" s="23">
        <v>100</v>
      </c>
      <c r="L185" s="23">
        <v>0</v>
      </c>
      <c r="M185" s="23">
        <v>0</v>
      </c>
      <c r="N185" s="23" t="s">
        <v>602</v>
      </c>
      <c r="O185" s="23">
        <v>200</v>
      </c>
      <c r="P185" s="23">
        <v>687</v>
      </c>
      <c r="Q185" s="23"/>
      <c r="R185" s="23"/>
      <c r="S185" s="23" t="s">
        <v>605</v>
      </c>
    </row>
    <row r="186" s="10" customFormat="1" ht="90" customHeight="1" spans="1:19">
      <c r="A186" s="28">
        <v>379</v>
      </c>
      <c r="B186" s="54" t="s">
        <v>698</v>
      </c>
      <c r="C186" s="54" t="s">
        <v>47</v>
      </c>
      <c r="D186" s="54" t="s">
        <v>55</v>
      </c>
      <c r="E186" s="54" t="s">
        <v>699</v>
      </c>
      <c r="F186" s="54" t="s">
        <v>29</v>
      </c>
      <c r="G186" s="54" t="s">
        <v>258</v>
      </c>
      <c r="H186" s="54">
        <v>1</v>
      </c>
      <c r="I186" s="54" t="s">
        <v>700</v>
      </c>
      <c r="J186" s="54">
        <f t="shared" ref="J186:M186" si="1">SUM(J187:J191)</f>
        <v>100</v>
      </c>
      <c r="K186" s="54">
        <f t="shared" si="1"/>
        <v>100</v>
      </c>
      <c r="L186" s="54">
        <f t="shared" si="1"/>
        <v>0</v>
      </c>
      <c r="M186" s="54">
        <f t="shared" si="1"/>
        <v>0</v>
      </c>
      <c r="N186" s="54" t="s">
        <v>602</v>
      </c>
      <c r="O186" s="54">
        <v>200</v>
      </c>
      <c r="P186" s="54">
        <v>687</v>
      </c>
      <c r="Q186" s="54" t="s">
        <v>701</v>
      </c>
      <c r="R186" s="54" t="s">
        <v>702</v>
      </c>
      <c r="S186" s="54" t="s">
        <v>605</v>
      </c>
    </row>
    <row r="187" s="4" customFormat="1" ht="90" customHeight="1" spans="1:19">
      <c r="A187" s="13">
        <v>380</v>
      </c>
      <c r="B187" s="33" t="s">
        <v>703</v>
      </c>
      <c r="C187" s="33" t="s">
        <v>47</v>
      </c>
      <c r="D187" s="33" t="s">
        <v>55</v>
      </c>
      <c r="E187" s="33" t="s">
        <v>699</v>
      </c>
      <c r="F187" s="33" t="s">
        <v>29</v>
      </c>
      <c r="G187" s="33" t="s">
        <v>258</v>
      </c>
      <c r="H187" s="33">
        <v>1</v>
      </c>
      <c r="I187" s="33" t="s">
        <v>704</v>
      </c>
      <c r="J187" s="33">
        <v>10</v>
      </c>
      <c r="K187" s="33">
        <v>10</v>
      </c>
      <c r="L187" s="33">
        <v>0</v>
      </c>
      <c r="M187" s="33">
        <v>0</v>
      </c>
      <c r="N187" s="33" t="s">
        <v>602</v>
      </c>
      <c r="O187" s="33">
        <v>200</v>
      </c>
      <c r="P187" s="33">
        <v>687</v>
      </c>
      <c r="Q187" s="33" t="s">
        <v>701</v>
      </c>
      <c r="R187" s="33" t="s">
        <v>702</v>
      </c>
      <c r="S187" s="33" t="s">
        <v>605</v>
      </c>
    </row>
    <row r="188" s="4" customFormat="1" ht="90" customHeight="1" spans="1:19">
      <c r="A188" s="13">
        <v>381</v>
      </c>
      <c r="B188" s="33" t="s">
        <v>705</v>
      </c>
      <c r="C188" s="33" t="s">
        <v>47</v>
      </c>
      <c r="D188" s="33" t="s">
        <v>55</v>
      </c>
      <c r="E188" s="33" t="s">
        <v>699</v>
      </c>
      <c r="F188" s="33" t="s">
        <v>29</v>
      </c>
      <c r="G188" s="33" t="s">
        <v>34</v>
      </c>
      <c r="H188" s="33">
        <v>20</v>
      </c>
      <c r="I188" s="33" t="s">
        <v>706</v>
      </c>
      <c r="J188" s="33">
        <v>62</v>
      </c>
      <c r="K188" s="33">
        <v>62</v>
      </c>
      <c r="L188" s="33">
        <v>0</v>
      </c>
      <c r="M188" s="33">
        <v>0</v>
      </c>
      <c r="N188" s="33" t="s">
        <v>602</v>
      </c>
      <c r="O188" s="33">
        <v>200</v>
      </c>
      <c r="P188" s="33">
        <v>687</v>
      </c>
      <c r="Q188" s="33" t="s">
        <v>701</v>
      </c>
      <c r="R188" s="33" t="s">
        <v>702</v>
      </c>
      <c r="S188" s="33" t="s">
        <v>605</v>
      </c>
    </row>
    <row r="189" s="4" customFormat="1" ht="90" customHeight="1" spans="1:19">
      <c r="A189" s="13">
        <v>382</v>
      </c>
      <c r="B189" s="33" t="s">
        <v>707</v>
      </c>
      <c r="C189" s="33" t="s">
        <v>47</v>
      </c>
      <c r="D189" s="33" t="s">
        <v>55</v>
      </c>
      <c r="E189" s="33" t="s">
        <v>699</v>
      </c>
      <c r="F189" s="33" t="s">
        <v>29</v>
      </c>
      <c r="G189" s="33" t="s">
        <v>258</v>
      </c>
      <c r="H189" s="33">
        <v>1</v>
      </c>
      <c r="I189" s="33" t="s">
        <v>708</v>
      </c>
      <c r="J189" s="33">
        <v>6</v>
      </c>
      <c r="K189" s="33">
        <v>6</v>
      </c>
      <c r="L189" s="33">
        <v>0</v>
      </c>
      <c r="M189" s="33">
        <v>0</v>
      </c>
      <c r="N189" s="33" t="s">
        <v>602</v>
      </c>
      <c r="O189" s="33">
        <v>200</v>
      </c>
      <c r="P189" s="33">
        <v>687</v>
      </c>
      <c r="Q189" s="33" t="s">
        <v>701</v>
      </c>
      <c r="R189" s="33" t="s">
        <v>702</v>
      </c>
      <c r="S189" s="33" t="s">
        <v>605</v>
      </c>
    </row>
    <row r="190" s="4" customFormat="1" ht="90" customHeight="1" spans="1:19">
      <c r="A190" s="13">
        <v>383</v>
      </c>
      <c r="B190" s="33" t="s">
        <v>692</v>
      </c>
      <c r="C190" s="33" t="s">
        <v>47</v>
      </c>
      <c r="D190" s="33" t="s">
        <v>55</v>
      </c>
      <c r="E190" s="33" t="s">
        <v>699</v>
      </c>
      <c r="F190" s="33" t="s">
        <v>29</v>
      </c>
      <c r="G190" s="33" t="s">
        <v>258</v>
      </c>
      <c r="H190" s="33">
        <v>1</v>
      </c>
      <c r="I190" s="33" t="s">
        <v>693</v>
      </c>
      <c r="J190" s="33">
        <v>2</v>
      </c>
      <c r="K190" s="33">
        <v>2</v>
      </c>
      <c r="L190" s="33">
        <v>0</v>
      </c>
      <c r="M190" s="33">
        <v>0</v>
      </c>
      <c r="N190" s="33" t="s">
        <v>602</v>
      </c>
      <c r="O190" s="33">
        <v>200</v>
      </c>
      <c r="P190" s="33">
        <v>687</v>
      </c>
      <c r="Q190" s="33" t="s">
        <v>701</v>
      </c>
      <c r="R190" s="33" t="s">
        <v>702</v>
      </c>
      <c r="S190" s="33" t="s">
        <v>605</v>
      </c>
    </row>
    <row r="191" s="4" customFormat="1" ht="90" customHeight="1" spans="1:19">
      <c r="A191" s="13">
        <v>384</v>
      </c>
      <c r="B191" s="33" t="s">
        <v>695</v>
      </c>
      <c r="C191" s="33" t="s">
        <v>47</v>
      </c>
      <c r="D191" s="33" t="s">
        <v>55</v>
      </c>
      <c r="E191" s="33" t="s">
        <v>699</v>
      </c>
      <c r="F191" s="33" t="s">
        <v>29</v>
      </c>
      <c r="G191" s="33" t="s">
        <v>258</v>
      </c>
      <c r="H191" s="33">
        <v>1</v>
      </c>
      <c r="I191" s="33" t="s">
        <v>696</v>
      </c>
      <c r="J191" s="33">
        <v>20</v>
      </c>
      <c r="K191" s="33">
        <v>20</v>
      </c>
      <c r="L191" s="33">
        <v>0</v>
      </c>
      <c r="M191" s="33">
        <v>0</v>
      </c>
      <c r="N191" s="33" t="s">
        <v>602</v>
      </c>
      <c r="O191" s="33">
        <v>200</v>
      </c>
      <c r="P191" s="33">
        <v>687</v>
      </c>
      <c r="Q191" s="33" t="s">
        <v>701</v>
      </c>
      <c r="R191" s="33" t="s">
        <v>702</v>
      </c>
      <c r="S191" s="33" t="s">
        <v>605</v>
      </c>
    </row>
    <row r="192" s="1" customFormat="1" ht="33" customHeight="1" spans="1:19">
      <c r="A192" s="13">
        <v>395</v>
      </c>
      <c r="B192" s="22" t="s">
        <v>734</v>
      </c>
      <c r="C192" s="22"/>
      <c r="D192" s="22"/>
      <c r="E192" s="22"/>
      <c r="F192" s="22" t="s">
        <v>25</v>
      </c>
      <c r="G192" s="22" t="s">
        <v>25</v>
      </c>
      <c r="H192" s="22" t="s">
        <v>25</v>
      </c>
      <c r="I192" s="22"/>
      <c r="J192" s="22">
        <v>1.8</v>
      </c>
      <c r="K192" s="22">
        <v>0.6</v>
      </c>
      <c r="L192" s="22">
        <v>0.6</v>
      </c>
      <c r="M192" s="22">
        <v>0.6</v>
      </c>
      <c r="N192" s="22" t="s">
        <v>283</v>
      </c>
      <c r="O192" s="22">
        <v>1</v>
      </c>
      <c r="P192" s="22">
        <v>1</v>
      </c>
      <c r="Q192" s="22"/>
      <c r="R192" s="22"/>
      <c r="S192" s="22" t="s">
        <v>735</v>
      </c>
    </row>
    <row r="193" s="1" customFormat="1" ht="36" spans="1:19">
      <c r="A193" s="13">
        <v>396</v>
      </c>
      <c r="B193" s="23" t="s">
        <v>736</v>
      </c>
      <c r="C193" s="24"/>
      <c r="D193" s="24"/>
      <c r="E193" s="24"/>
      <c r="F193" s="24" t="s">
        <v>29</v>
      </c>
      <c r="G193" s="24" t="s">
        <v>570</v>
      </c>
      <c r="H193" s="24">
        <v>0</v>
      </c>
      <c r="I193" s="23"/>
      <c r="J193" s="24">
        <v>0</v>
      </c>
      <c r="K193" s="24">
        <v>0</v>
      </c>
      <c r="L193" s="24">
        <v>0</v>
      </c>
      <c r="M193" s="24">
        <v>0</v>
      </c>
      <c r="N193" s="24" t="s">
        <v>283</v>
      </c>
      <c r="O193" s="24">
        <v>0</v>
      </c>
      <c r="P193" s="24">
        <v>0</v>
      </c>
      <c r="Q193" s="23"/>
      <c r="R193" s="23"/>
      <c r="S193" s="23" t="s">
        <v>735</v>
      </c>
    </row>
    <row r="194" s="1" customFormat="1" ht="36" spans="1:19">
      <c r="A194" s="13">
        <v>397</v>
      </c>
      <c r="B194" s="23" t="s">
        <v>737</v>
      </c>
      <c r="C194" s="24"/>
      <c r="D194" s="24"/>
      <c r="E194" s="24"/>
      <c r="F194" s="24" t="s">
        <v>29</v>
      </c>
      <c r="G194" s="24" t="s">
        <v>293</v>
      </c>
      <c r="H194" s="24">
        <v>0</v>
      </c>
      <c r="I194" s="23"/>
      <c r="J194" s="24">
        <v>0</v>
      </c>
      <c r="K194" s="24">
        <v>0</v>
      </c>
      <c r="L194" s="24">
        <v>0</v>
      </c>
      <c r="M194" s="24">
        <v>0</v>
      </c>
      <c r="N194" s="24" t="s">
        <v>283</v>
      </c>
      <c r="O194" s="24">
        <v>0</v>
      </c>
      <c r="P194" s="24">
        <v>0</v>
      </c>
      <c r="Q194" s="23"/>
      <c r="R194" s="23"/>
      <c r="S194" s="23" t="s">
        <v>735</v>
      </c>
    </row>
    <row r="195" s="1" customFormat="1" ht="48" spans="1:19">
      <c r="A195" s="13">
        <v>398</v>
      </c>
      <c r="B195" s="23" t="s">
        <v>738</v>
      </c>
      <c r="C195" s="24"/>
      <c r="D195" s="24"/>
      <c r="E195" s="24"/>
      <c r="F195" s="24" t="s">
        <v>29</v>
      </c>
      <c r="G195" s="24" t="s">
        <v>293</v>
      </c>
      <c r="H195" s="24">
        <v>0</v>
      </c>
      <c r="I195" s="23"/>
      <c r="J195" s="24">
        <v>0</v>
      </c>
      <c r="K195" s="24">
        <v>0</v>
      </c>
      <c r="L195" s="24">
        <v>0</v>
      </c>
      <c r="M195" s="24">
        <v>0</v>
      </c>
      <c r="N195" s="24" t="s">
        <v>283</v>
      </c>
      <c r="O195" s="24">
        <v>0</v>
      </c>
      <c r="P195" s="24">
        <v>0</v>
      </c>
      <c r="Q195" s="23"/>
      <c r="R195" s="23"/>
      <c r="S195" s="23" t="s">
        <v>735</v>
      </c>
    </row>
    <row r="196" s="1" customFormat="1" ht="36" spans="1:19">
      <c r="A196" s="13">
        <v>399</v>
      </c>
      <c r="B196" s="23" t="s">
        <v>739</v>
      </c>
      <c r="C196" s="24"/>
      <c r="D196" s="24"/>
      <c r="E196" s="24"/>
      <c r="F196" s="24" t="s">
        <v>29</v>
      </c>
      <c r="G196" s="24" t="s">
        <v>30</v>
      </c>
      <c r="H196" s="24">
        <v>1</v>
      </c>
      <c r="I196" s="24"/>
      <c r="J196" s="24">
        <v>1.8</v>
      </c>
      <c r="K196" s="24">
        <v>0.6</v>
      </c>
      <c r="L196" s="24">
        <v>0.6</v>
      </c>
      <c r="M196" s="24">
        <v>0.6</v>
      </c>
      <c r="N196" s="24" t="s">
        <v>283</v>
      </c>
      <c r="O196" s="24">
        <v>1</v>
      </c>
      <c r="P196" s="24">
        <v>1</v>
      </c>
      <c r="Q196" s="23"/>
      <c r="R196" s="23"/>
      <c r="S196" s="23" t="s">
        <v>735</v>
      </c>
    </row>
    <row r="197" s="1" customFormat="1" ht="24" spans="1:19">
      <c r="A197" s="13">
        <v>400</v>
      </c>
      <c r="B197" s="29" t="s">
        <v>740</v>
      </c>
      <c r="C197" s="29" t="s">
        <v>25</v>
      </c>
      <c r="D197" s="29"/>
      <c r="E197" s="29"/>
      <c r="F197" s="29" t="s">
        <v>25</v>
      </c>
      <c r="G197" s="29" t="s">
        <v>30</v>
      </c>
      <c r="H197" s="29">
        <v>1</v>
      </c>
      <c r="I197" s="29"/>
      <c r="J197" s="29">
        <v>1.8</v>
      </c>
      <c r="K197" s="29">
        <v>0.6</v>
      </c>
      <c r="L197" s="29">
        <v>0.6</v>
      </c>
      <c r="M197" s="29">
        <v>0.6</v>
      </c>
      <c r="N197" s="29" t="s">
        <v>283</v>
      </c>
      <c r="O197" s="29">
        <v>1</v>
      </c>
      <c r="P197" s="29">
        <v>1</v>
      </c>
      <c r="Q197" s="29"/>
      <c r="R197" s="29"/>
      <c r="S197" s="29" t="s">
        <v>735</v>
      </c>
    </row>
    <row r="198" s="6" customFormat="1" ht="90" customHeight="1" spans="1:19">
      <c r="A198" s="13">
        <v>402</v>
      </c>
      <c r="B198" s="34"/>
      <c r="C198" s="34" t="s">
        <v>47</v>
      </c>
      <c r="D198" s="34" t="s">
        <v>55</v>
      </c>
      <c r="E198" s="34"/>
      <c r="F198" s="34" t="s">
        <v>25</v>
      </c>
      <c r="G198" s="34" t="s">
        <v>30</v>
      </c>
      <c r="H198" s="34">
        <v>1</v>
      </c>
      <c r="I198" s="34" t="s">
        <v>744</v>
      </c>
      <c r="J198" s="34">
        <v>1.8</v>
      </c>
      <c r="K198" s="34">
        <v>0.6</v>
      </c>
      <c r="L198" s="34">
        <v>0.6</v>
      </c>
      <c r="M198" s="34">
        <v>0.6</v>
      </c>
      <c r="N198" s="34" t="s">
        <v>283</v>
      </c>
      <c r="O198" s="34">
        <v>1</v>
      </c>
      <c r="P198" s="34">
        <v>1</v>
      </c>
      <c r="Q198" s="34" t="s">
        <v>741</v>
      </c>
      <c r="R198" s="52" t="s">
        <v>504</v>
      </c>
      <c r="S198" s="34" t="s">
        <v>735</v>
      </c>
    </row>
    <row r="199" s="1" customFormat="1" ht="26" customHeight="1" spans="1:19">
      <c r="A199" s="13">
        <v>403</v>
      </c>
      <c r="B199" s="22" t="s">
        <v>745</v>
      </c>
      <c r="C199" s="22"/>
      <c r="D199" s="22"/>
      <c r="E199" s="22"/>
      <c r="F199" s="22" t="s">
        <v>25</v>
      </c>
      <c r="G199" s="22" t="s">
        <v>25</v>
      </c>
      <c r="H199" s="22" t="s">
        <v>25</v>
      </c>
      <c r="I199" s="22"/>
      <c r="J199" s="22">
        <f>SUM(J201,J200,J202)</f>
        <v>14.064</v>
      </c>
      <c r="K199" s="22">
        <f>SUM(K201,K200,K202)</f>
        <v>4.728</v>
      </c>
      <c r="L199" s="22">
        <f>SUM(L201,L200,L202)</f>
        <v>4.668</v>
      </c>
      <c r="M199" s="22">
        <f>SUM(M201,M200,M202)</f>
        <v>4.668</v>
      </c>
      <c r="N199" s="22" t="s">
        <v>283</v>
      </c>
      <c r="O199" s="22">
        <v>12</v>
      </c>
      <c r="P199" s="22">
        <v>13</v>
      </c>
      <c r="Q199" s="22"/>
      <c r="R199" s="22"/>
      <c r="S199" s="22"/>
    </row>
    <row r="200" s="1" customFormat="1" ht="48" spans="1:19">
      <c r="A200" s="13">
        <v>404</v>
      </c>
      <c r="B200" s="23" t="s">
        <v>746</v>
      </c>
      <c r="C200" s="23"/>
      <c r="D200" s="23"/>
      <c r="E200" s="23"/>
      <c r="F200" s="23" t="s">
        <v>29</v>
      </c>
      <c r="G200" s="23" t="s">
        <v>293</v>
      </c>
      <c r="H200" s="23">
        <v>0</v>
      </c>
      <c r="I200" s="23"/>
      <c r="J200" s="23">
        <v>0</v>
      </c>
      <c r="K200" s="23">
        <v>0</v>
      </c>
      <c r="L200" s="23">
        <v>0</v>
      </c>
      <c r="M200" s="23">
        <v>0</v>
      </c>
      <c r="N200" s="23" t="s">
        <v>283</v>
      </c>
      <c r="O200" s="23">
        <v>0</v>
      </c>
      <c r="P200" s="23">
        <v>0</v>
      </c>
      <c r="Q200" s="23"/>
      <c r="R200" s="23"/>
      <c r="S200" s="23"/>
    </row>
    <row r="201" s="1" customFormat="1" ht="48" spans="1:19">
      <c r="A201" s="13">
        <v>405</v>
      </c>
      <c r="B201" s="23" t="s">
        <v>747</v>
      </c>
      <c r="C201" s="23"/>
      <c r="D201" s="23"/>
      <c r="E201" s="23"/>
      <c r="F201" s="23" t="s">
        <v>29</v>
      </c>
      <c r="G201" s="23" t="s">
        <v>293</v>
      </c>
      <c r="H201" s="23">
        <v>0</v>
      </c>
      <c r="I201" s="23"/>
      <c r="J201" s="23">
        <v>0</v>
      </c>
      <c r="K201" s="23">
        <v>0</v>
      </c>
      <c r="L201" s="23">
        <v>0</v>
      </c>
      <c r="M201" s="23">
        <v>0</v>
      </c>
      <c r="N201" s="23" t="s">
        <v>283</v>
      </c>
      <c r="O201" s="23">
        <v>0</v>
      </c>
      <c r="P201" s="23">
        <v>0</v>
      </c>
      <c r="Q201" s="23"/>
      <c r="R201" s="23"/>
      <c r="S201" s="23"/>
    </row>
    <row r="202" s="1" customFormat="1" ht="36" customHeight="1" spans="1:19">
      <c r="A202" s="13">
        <v>406</v>
      </c>
      <c r="B202" s="23" t="s">
        <v>748</v>
      </c>
      <c r="C202" s="23"/>
      <c r="D202" s="23"/>
      <c r="E202" s="23"/>
      <c r="F202" s="23" t="s">
        <v>25</v>
      </c>
      <c r="G202" s="23" t="s">
        <v>30</v>
      </c>
      <c r="H202" s="23"/>
      <c r="I202" s="23"/>
      <c r="J202" s="23">
        <f>SUM(J203,J207,J209)</f>
        <v>14.064</v>
      </c>
      <c r="K202" s="23">
        <f>SUM(K203,K207,K209)</f>
        <v>4.728</v>
      </c>
      <c r="L202" s="23">
        <f>SUM(L203,L207,L209)</f>
        <v>4.668</v>
      </c>
      <c r="M202" s="23">
        <f>SUM(M203,M207,M209)</f>
        <v>4.668</v>
      </c>
      <c r="N202" s="23" t="s">
        <v>283</v>
      </c>
      <c r="O202" s="23">
        <v>12</v>
      </c>
      <c r="P202" s="23">
        <v>13</v>
      </c>
      <c r="Q202" s="23"/>
      <c r="R202" s="23"/>
      <c r="S202" s="23"/>
    </row>
    <row r="203" s="1" customFormat="1" ht="60" spans="1:19">
      <c r="A203" s="13">
        <v>407</v>
      </c>
      <c r="B203" s="28" t="s">
        <v>749</v>
      </c>
      <c r="C203" s="28"/>
      <c r="D203" s="28"/>
      <c r="E203" s="28"/>
      <c r="F203" s="28" t="s">
        <v>25</v>
      </c>
      <c r="G203" s="28" t="s">
        <v>30</v>
      </c>
      <c r="H203" s="28">
        <v>8</v>
      </c>
      <c r="I203" s="28" t="s">
        <v>750</v>
      </c>
      <c r="J203" s="28">
        <f>SUM(J204,J205)</f>
        <v>11.556</v>
      </c>
      <c r="K203" s="28">
        <f>SUM(K204,K205)</f>
        <v>3.852</v>
      </c>
      <c r="L203" s="28">
        <f>SUM(L204,L205)</f>
        <v>3.852</v>
      </c>
      <c r="M203" s="28">
        <f>SUM(M204,M205)</f>
        <v>3.852</v>
      </c>
      <c r="N203" s="28" t="s">
        <v>283</v>
      </c>
      <c r="O203" s="28">
        <v>4</v>
      </c>
      <c r="P203" s="28">
        <v>4</v>
      </c>
      <c r="Q203" s="28"/>
      <c r="R203" s="28"/>
      <c r="S203" s="28"/>
    </row>
    <row r="204" s="1" customFormat="1" ht="60" spans="1:19">
      <c r="A204" s="13">
        <v>408</v>
      </c>
      <c r="B204" s="29" t="s">
        <v>751</v>
      </c>
      <c r="C204" s="29"/>
      <c r="D204" s="29"/>
      <c r="E204" s="29"/>
      <c r="F204" s="29" t="s">
        <v>25</v>
      </c>
      <c r="G204" s="29" t="s">
        <v>30</v>
      </c>
      <c r="H204" s="29">
        <v>0</v>
      </c>
      <c r="I204" s="29" t="s">
        <v>752</v>
      </c>
      <c r="J204" s="29">
        <v>0</v>
      </c>
      <c r="K204" s="29">
        <v>0</v>
      </c>
      <c r="L204" s="29">
        <v>0</v>
      </c>
      <c r="M204" s="29">
        <v>0</v>
      </c>
      <c r="N204" s="29" t="s">
        <v>283</v>
      </c>
      <c r="O204" s="29">
        <v>0</v>
      </c>
      <c r="P204" s="29">
        <v>0</v>
      </c>
      <c r="Q204" s="29"/>
      <c r="R204" s="29"/>
      <c r="S204" s="29" t="s">
        <v>755</v>
      </c>
    </row>
    <row r="205" s="1" customFormat="1" ht="60" spans="1:19">
      <c r="A205" s="13">
        <v>410</v>
      </c>
      <c r="B205" s="29" t="s">
        <v>758</v>
      </c>
      <c r="C205" s="29"/>
      <c r="D205" s="29"/>
      <c r="E205" s="29"/>
      <c r="F205" s="29" t="s">
        <v>25</v>
      </c>
      <c r="G205" s="29" t="s">
        <v>30</v>
      </c>
      <c r="H205" s="29">
        <v>3</v>
      </c>
      <c r="I205" s="29" t="s">
        <v>759</v>
      </c>
      <c r="J205" s="29">
        <f>SUM(J206)</f>
        <v>11.556</v>
      </c>
      <c r="K205" s="29">
        <f>SUM(K206)</f>
        <v>3.852</v>
      </c>
      <c r="L205" s="29">
        <f>SUM(L206)</f>
        <v>3.852</v>
      </c>
      <c r="M205" s="29">
        <f>SUM(M206)</f>
        <v>3.852</v>
      </c>
      <c r="N205" s="29" t="s">
        <v>283</v>
      </c>
      <c r="O205" s="29">
        <v>4</v>
      </c>
      <c r="P205" s="29">
        <v>4</v>
      </c>
      <c r="Q205" s="29"/>
      <c r="R205" s="29"/>
      <c r="S205" s="29" t="s">
        <v>755</v>
      </c>
    </row>
    <row r="206" s="6" customFormat="1" ht="90" customHeight="1" spans="1:19">
      <c r="A206" s="13">
        <v>412</v>
      </c>
      <c r="B206" s="34"/>
      <c r="C206" s="48" t="s">
        <v>47</v>
      </c>
      <c r="D206" s="48" t="s">
        <v>55</v>
      </c>
      <c r="E206" s="48"/>
      <c r="F206" s="48" t="s">
        <v>25</v>
      </c>
      <c r="G206" s="48" t="s">
        <v>30</v>
      </c>
      <c r="H206" s="48">
        <v>3</v>
      </c>
      <c r="I206" s="48" t="s">
        <v>764</v>
      </c>
      <c r="J206" s="48">
        <v>11.556</v>
      </c>
      <c r="K206" s="48">
        <v>3.852</v>
      </c>
      <c r="L206" s="48">
        <v>3.852</v>
      </c>
      <c r="M206" s="48">
        <v>3.852</v>
      </c>
      <c r="N206" s="34" t="s">
        <v>283</v>
      </c>
      <c r="O206" s="34">
        <v>4</v>
      </c>
      <c r="P206" s="34">
        <v>4</v>
      </c>
      <c r="Q206" s="34" t="s">
        <v>867</v>
      </c>
      <c r="R206" s="52" t="s">
        <v>868</v>
      </c>
      <c r="S206" s="34" t="s">
        <v>755</v>
      </c>
    </row>
    <row r="207" s="1" customFormat="1" ht="50" customHeight="1" spans="1:19">
      <c r="A207" s="13">
        <v>413</v>
      </c>
      <c r="B207" s="28" t="s">
        <v>766</v>
      </c>
      <c r="C207" s="28"/>
      <c r="D207" s="28"/>
      <c r="E207" s="28"/>
      <c r="F207" s="28" t="s">
        <v>25</v>
      </c>
      <c r="G207" s="28" t="s">
        <v>30</v>
      </c>
      <c r="H207" s="28">
        <v>9</v>
      </c>
      <c r="I207" s="28" t="s">
        <v>767</v>
      </c>
      <c r="J207" s="28">
        <v>2.508</v>
      </c>
      <c r="K207" s="28">
        <v>0.876</v>
      </c>
      <c r="L207" s="28">
        <v>0.816</v>
      </c>
      <c r="M207" s="28">
        <v>0.816</v>
      </c>
      <c r="N207" s="28" t="s">
        <v>283</v>
      </c>
      <c r="O207" s="28">
        <v>8</v>
      </c>
      <c r="P207" s="28">
        <v>9</v>
      </c>
      <c r="Q207" s="28"/>
      <c r="R207" s="28"/>
      <c r="S207" s="28" t="s">
        <v>769</v>
      </c>
    </row>
    <row r="208" s="6" customFormat="1" ht="90" customHeight="1" spans="1:19">
      <c r="A208" s="13">
        <v>417</v>
      </c>
      <c r="B208" s="34"/>
      <c r="C208" s="48" t="s">
        <v>47</v>
      </c>
      <c r="D208" s="48" t="s">
        <v>55</v>
      </c>
      <c r="E208" s="48"/>
      <c r="F208" s="48" t="s">
        <v>25</v>
      </c>
      <c r="G208" s="48" t="s">
        <v>30</v>
      </c>
      <c r="H208" s="48">
        <v>9</v>
      </c>
      <c r="I208" s="34" t="s">
        <v>776</v>
      </c>
      <c r="J208" s="34">
        <v>2.508</v>
      </c>
      <c r="K208" s="34">
        <v>0.876</v>
      </c>
      <c r="L208" s="34">
        <v>0.816</v>
      </c>
      <c r="M208" s="34">
        <v>0.816</v>
      </c>
      <c r="N208" s="34" t="s">
        <v>283</v>
      </c>
      <c r="O208" s="34">
        <v>8</v>
      </c>
      <c r="P208" s="34">
        <v>9</v>
      </c>
      <c r="Q208" s="34" t="s">
        <v>847</v>
      </c>
      <c r="R208" s="52" t="s">
        <v>869</v>
      </c>
      <c r="S208" s="34" t="s">
        <v>769</v>
      </c>
    </row>
    <row r="209" s="1" customFormat="1" ht="24" spans="1:19">
      <c r="A209" s="13">
        <v>418</v>
      </c>
      <c r="B209" s="28" t="s">
        <v>778</v>
      </c>
      <c r="C209" s="28"/>
      <c r="D209" s="28"/>
      <c r="E209" s="28"/>
      <c r="F209" s="28" t="s">
        <v>25</v>
      </c>
      <c r="G209" s="28" t="s">
        <v>30</v>
      </c>
      <c r="H209" s="28">
        <v>0</v>
      </c>
      <c r="I209" s="28"/>
      <c r="J209" s="28">
        <v>0</v>
      </c>
      <c r="K209" s="28">
        <v>0</v>
      </c>
      <c r="L209" s="28">
        <v>0</v>
      </c>
      <c r="M209" s="28">
        <v>0</v>
      </c>
      <c r="N209" s="28" t="s">
        <v>283</v>
      </c>
      <c r="O209" s="28">
        <v>0</v>
      </c>
      <c r="P209" s="28">
        <v>0</v>
      </c>
      <c r="Q209" s="28"/>
      <c r="R209" s="28"/>
      <c r="S209" s="28"/>
    </row>
    <row r="210" s="1" customFormat="1" ht="24" spans="1:19">
      <c r="A210" s="13">
        <v>419</v>
      </c>
      <c r="B210" s="22" t="s">
        <v>779</v>
      </c>
      <c r="C210" s="22"/>
      <c r="D210" s="22"/>
      <c r="E210" s="22"/>
      <c r="F210" s="22"/>
      <c r="G210" s="22"/>
      <c r="H210" s="22"/>
      <c r="I210" s="22"/>
      <c r="J210" s="22">
        <f>SUM(J213,J211,J214,J215,J216)</f>
        <v>47.0406</v>
      </c>
      <c r="K210" s="22">
        <f>SUM(K213,K211,K214,K215,K216)</f>
        <v>15.8327</v>
      </c>
      <c r="L210" s="22">
        <f>SUM(L213,L211,L214,L215,L216)</f>
        <v>19.1704</v>
      </c>
      <c r="M210" s="22">
        <f>SUM(M213,M211,M214,M215,M216)</f>
        <v>12.0375</v>
      </c>
      <c r="N210" s="22" t="s">
        <v>27</v>
      </c>
      <c r="O210" s="22">
        <v>311</v>
      </c>
      <c r="P210" s="22">
        <v>1083</v>
      </c>
      <c r="Q210" s="22"/>
      <c r="R210" s="22"/>
      <c r="S210" s="22"/>
    </row>
    <row r="211" s="1" customFormat="1" ht="65" customHeight="1" spans="1:19">
      <c r="A211" s="13">
        <v>420</v>
      </c>
      <c r="B211" s="23" t="s">
        <v>780</v>
      </c>
      <c r="C211" s="24"/>
      <c r="D211" s="24"/>
      <c r="E211" s="24"/>
      <c r="F211" s="24" t="s">
        <v>25</v>
      </c>
      <c r="G211" s="24" t="s">
        <v>34</v>
      </c>
      <c r="H211" s="24">
        <v>111</v>
      </c>
      <c r="I211" s="23" t="s">
        <v>781</v>
      </c>
      <c r="J211" s="23">
        <v>47.0406</v>
      </c>
      <c r="K211" s="23">
        <v>15.8327</v>
      </c>
      <c r="L211" s="23">
        <v>19.1704</v>
      </c>
      <c r="M211" s="23">
        <v>12.0375</v>
      </c>
      <c r="N211" s="23" t="s">
        <v>27</v>
      </c>
      <c r="O211" s="23">
        <v>111</v>
      </c>
      <c r="P211" s="23">
        <v>396</v>
      </c>
      <c r="Q211" s="23"/>
      <c r="R211" s="23"/>
      <c r="S211" s="23" t="s">
        <v>477</v>
      </c>
    </row>
    <row r="212" s="6" customFormat="1" ht="135" customHeight="1" spans="1:19">
      <c r="A212" s="13">
        <v>424</v>
      </c>
      <c r="B212" s="34"/>
      <c r="C212" s="48" t="s">
        <v>47</v>
      </c>
      <c r="D212" s="48" t="s">
        <v>55</v>
      </c>
      <c r="E212" s="48"/>
      <c r="F212" s="48" t="s">
        <v>25</v>
      </c>
      <c r="G212" s="48" t="s">
        <v>34</v>
      </c>
      <c r="H212" s="48">
        <v>111</v>
      </c>
      <c r="I212" s="34" t="s">
        <v>791</v>
      </c>
      <c r="J212" s="34">
        <v>47.0406</v>
      </c>
      <c r="K212" s="34">
        <v>15.8327</v>
      </c>
      <c r="L212" s="34">
        <v>19.1704</v>
      </c>
      <c r="M212" s="34">
        <v>12.0375</v>
      </c>
      <c r="N212" s="34" t="s">
        <v>27</v>
      </c>
      <c r="O212" s="34">
        <v>111</v>
      </c>
      <c r="P212" s="34">
        <v>396</v>
      </c>
      <c r="Q212" s="34" t="s">
        <v>870</v>
      </c>
      <c r="R212" s="52" t="s">
        <v>871</v>
      </c>
      <c r="S212" s="34" t="s">
        <v>477</v>
      </c>
    </row>
    <row r="213" s="1" customFormat="1" ht="36" spans="1:19">
      <c r="A213" s="13">
        <v>425</v>
      </c>
      <c r="B213" s="23" t="s">
        <v>793</v>
      </c>
      <c r="C213" s="24"/>
      <c r="D213" s="24"/>
      <c r="E213" s="24"/>
      <c r="F213" s="24" t="s">
        <v>25</v>
      </c>
      <c r="G213" s="24" t="s">
        <v>25</v>
      </c>
      <c r="H213" s="24">
        <v>0</v>
      </c>
      <c r="I213" s="23"/>
      <c r="J213" s="23">
        <v>0</v>
      </c>
      <c r="K213" s="23">
        <v>0</v>
      </c>
      <c r="L213" s="23">
        <v>0</v>
      </c>
      <c r="M213" s="23">
        <v>0</v>
      </c>
      <c r="N213" s="23" t="s">
        <v>27</v>
      </c>
      <c r="O213" s="23">
        <v>0</v>
      </c>
      <c r="P213" s="23">
        <v>0</v>
      </c>
      <c r="Q213" s="23"/>
      <c r="R213" s="23"/>
      <c r="S213" s="23"/>
    </row>
    <row r="214" s="1" customFormat="1" ht="48" spans="1:19">
      <c r="A214" s="13">
        <v>426</v>
      </c>
      <c r="B214" s="23" t="s">
        <v>794</v>
      </c>
      <c r="C214" s="24"/>
      <c r="D214" s="24"/>
      <c r="E214" s="24"/>
      <c r="F214" s="24" t="s">
        <v>25</v>
      </c>
      <c r="G214" s="24" t="s">
        <v>25</v>
      </c>
      <c r="H214" s="24">
        <v>0</v>
      </c>
      <c r="I214" s="23"/>
      <c r="J214" s="23">
        <v>0</v>
      </c>
      <c r="K214" s="23">
        <v>0</v>
      </c>
      <c r="L214" s="23">
        <v>0</v>
      </c>
      <c r="M214" s="23">
        <v>0</v>
      </c>
      <c r="N214" s="23" t="s">
        <v>27</v>
      </c>
      <c r="O214" s="23">
        <v>0</v>
      </c>
      <c r="P214" s="23">
        <v>0</v>
      </c>
      <c r="Q214" s="23"/>
      <c r="R214" s="23"/>
      <c r="S214" s="23"/>
    </row>
    <row r="215" s="1" customFormat="1" ht="24" spans="1:19">
      <c r="A215" s="13">
        <v>427</v>
      </c>
      <c r="B215" s="23" t="s">
        <v>795</v>
      </c>
      <c r="C215" s="24"/>
      <c r="D215" s="24"/>
      <c r="E215" s="24"/>
      <c r="F215" s="24" t="s">
        <v>25</v>
      </c>
      <c r="G215" s="24" t="s">
        <v>25</v>
      </c>
      <c r="H215" s="24">
        <v>0</v>
      </c>
      <c r="I215" s="23"/>
      <c r="J215" s="23">
        <v>0</v>
      </c>
      <c r="K215" s="23">
        <v>0</v>
      </c>
      <c r="L215" s="23">
        <v>0</v>
      </c>
      <c r="M215" s="23">
        <v>0</v>
      </c>
      <c r="N215" s="23" t="s">
        <v>27</v>
      </c>
      <c r="O215" s="23">
        <v>0</v>
      </c>
      <c r="P215" s="23">
        <v>0</v>
      </c>
      <c r="Q215" s="23"/>
      <c r="R215" s="23"/>
      <c r="S215" s="23"/>
    </row>
    <row r="216" s="1" customFormat="1" ht="26" customHeight="1" spans="1:19">
      <c r="A216" s="13">
        <v>428</v>
      </c>
      <c r="B216" s="23" t="s">
        <v>796</v>
      </c>
      <c r="C216" s="24"/>
      <c r="D216" s="24"/>
      <c r="E216" s="24"/>
      <c r="F216" s="24" t="s">
        <v>25</v>
      </c>
      <c r="G216" s="24" t="s">
        <v>25</v>
      </c>
      <c r="H216" s="24">
        <v>0</v>
      </c>
      <c r="I216" s="23"/>
      <c r="J216" s="23">
        <v>0</v>
      </c>
      <c r="K216" s="23">
        <v>0</v>
      </c>
      <c r="L216" s="23">
        <v>0</v>
      </c>
      <c r="M216" s="23">
        <v>0</v>
      </c>
      <c r="N216" s="23" t="s">
        <v>27</v>
      </c>
      <c r="O216" s="23">
        <v>0</v>
      </c>
      <c r="P216" s="23">
        <v>0</v>
      </c>
      <c r="Q216" s="23"/>
      <c r="R216" s="23"/>
      <c r="S216" s="23"/>
    </row>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sheetData>
  <mergeCells count="19">
    <mergeCell ref="A1:B1"/>
    <mergeCell ref="A2:S2"/>
    <mergeCell ref="J3:M3"/>
    <mergeCell ref="O3:P3"/>
    <mergeCell ref="K4:M4"/>
    <mergeCell ref="A3:A5"/>
    <mergeCell ref="B3:B5"/>
    <mergeCell ref="F3:F5"/>
    <mergeCell ref="G3:G5"/>
    <mergeCell ref="H3:H5"/>
    <mergeCell ref="I3:I5"/>
    <mergeCell ref="J4:J5"/>
    <mergeCell ref="N3:N5"/>
    <mergeCell ref="O4:O5"/>
    <mergeCell ref="P4:P5"/>
    <mergeCell ref="Q3:Q5"/>
    <mergeCell ref="R3:R5"/>
    <mergeCell ref="S3:S5"/>
    <mergeCell ref="C3:E4"/>
  </mergeCells>
  <dataValidations count="2">
    <dataValidation allowBlank="1" showInputMessage="1" showErrorMessage="1" sqref="N7:N65 N69:N155 N157:N176 N178:N191 N197:N216"/>
    <dataValidation type="list" allowBlank="1" showInputMessage="1" showErrorMessage="1" sqref="N66:N68">
      <formula1>"入户项目,公益共享,"</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德宏州瑞丽市党政机关单位</Company>
  <Application>WPS 表格</Application>
  <HeadingPairs>
    <vt:vector size="2" baseType="variant">
      <vt:variant>
        <vt:lpstr>工作表</vt:lpstr>
      </vt:variant>
      <vt:variant>
        <vt:i4>5</vt:i4>
      </vt:variant>
    </vt:vector>
  </HeadingPairs>
  <TitlesOfParts>
    <vt:vector size="5" baseType="lpstr">
      <vt:lpstr>弄岛镇</vt:lpstr>
      <vt:lpstr>等嘎村委会</vt:lpstr>
      <vt:lpstr>等秀村委会</vt:lpstr>
      <vt:lpstr>雷允村委会</vt:lpstr>
      <vt:lpstr>弄岛村委会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倾城心</cp:lastModifiedBy>
  <dcterms:created xsi:type="dcterms:W3CDTF">2019-03-20T08:22:00Z</dcterms:created>
  <dcterms:modified xsi:type="dcterms:W3CDTF">2025-07-03T02:21:50Z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9E19297F948B47BDAAB17AF75EE67974_13</vt:lpwstr>
  </property>
</Properties>
</file>