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695" windowHeight="13065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15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</definedNames>
  <calcPr calcId="124519"/>
</workbook>
</file>

<file path=xl/calcChain.xml><?xml version="1.0" encoding="utf-8"?>
<calcChain xmlns="http://schemas.openxmlformats.org/spreadsheetml/2006/main">
  <c r="D15" i="6"/>
  <c r="D16"/>
  <c r="D20"/>
  <c r="D21"/>
  <c r="D23"/>
  <c r="D24"/>
  <c r="D25"/>
  <c r="D26"/>
  <c r="D27"/>
  <c r="D28"/>
  <c r="D29"/>
  <c r="D30"/>
  <c r="D31"/>
  <c r="D34"/>
  <c r="D36"/>
  <c r="D38"/>
  <c r="D39"/>
  <c r="D40"/>
  <c r="D41"/>
  <c r="D44"/>
  <c r="D45"/>
  <c r="D46"/>
  <c r="D48"/>
  <c r="D49"/>
  <c r="D51"/>
  <c r="D52"/>
  <c r="D57"/>
  <c r="D63"/>
  <c r="D64"/>
  <c r="D65"/>
  <c r="D66"/>
  <c r="D67"/>
  <c r="D68"/>
  <c r="D69"/>
  <c r="D11"/>
  <c r="D12"/>
  <c r="D13"/>
  <c r="D10"/>
  <c r="M10"/>
  <c r="G10"/>
  <c r="Q11" i="5" l="1"/>
  <c r="Q12"/>
  <c r="Q20"/>
  <c r="Q22"/>
  <c r="Q23"/>
  <c r="Q32"/>
  <c r="G10"/>
  <c r="H10"/>
  <c r="I10"/>
  <c r="J10"/>
  <c r="K10"/>
  <c r="L10"/>
  <c r="M10"/>
  <c r="N10"/>
  <c r="O10"/>
  <c r="P10"/>
  <c r="S10"/>
  <c r="T10"/>
  <c r="U10"/>
  <c r="V10"/>
  <c r="W10"/>
  <c r="X10"/>
  <c r="Y10"/>
  <c r="Z10"/>
  <c r="AA10"/>
  <c r="AB10"/>
  <c r="M21" i="8"/>
  <c r="D12"/>
  <c r="F23" i="6"/>
  <c r="E23" s="1"/>
  <c r="B7" i="4" l="1"/>
  <c r="I9" i="13"/>
  <c r="H9" s="1"/>
  <c r="E8" i="9"/>
  <c r="E9"/>
  <c r="E11"/>
  <c r="E6"/>
  <c r="D8"/>
  <c r="D9"/>
  <c r="D11"/>
  <c r="D6"/>
  <c r="B6"/>
  <c r="C6"/>
  <c r="M9" i="8"/>
  <c r="M10"/>
  <c r="M11"/>
  <c r="M13"/>
  <c r="M14"/>
  <c r="M18"/>
  <c r="M19"/>
  <c r="M23"/>
  <c r="M24"/>
  <c r="M26"/>
  <c r="M27"/>
  <c r="M28"/>
  <c r="M29"/>
  <c r="M32"/>
  <c r="M34"/>
  <c r="M36"/>
  <c r="M37"/>
  <c r="M38"/>
  <c r="M43"/>
  <c r="M44"/>
  <c r="M46"/>
  <c r="M47"/>
  <c r="M49"/>
  <c r="M50"/>
  <c r="M55"/>
  <c r="M61"/>
  <c r="M62"/>
  <c r="M63"/>
  <c r="M80"/>
  <c r="M82"/>
  <c r="M84"/>
  <c r="P81"/>
  <c r="O114"/>
  <c r="P80"/>
  <c r="R80"/>
  <c r="R114" s="1"/>
  <c r="P114" s="1"/>
  <c r="O80"/>
  <c r="O62"/>
  <c r="O22"/>
  <c r="N80"/>
  <c r="N50"/>
  <c r="N22"/>
  <c r="M22" s="1"/>
  <c r="N8"/>
  <c r="M8" s="1"/>
  <c r="F114"/>
  <c r="F62"/>
  <c r="D63"/>
  <c r="D62"/>
  <c r="D53"/>
  <c r="D54"/>
  <c r="I43"/>
  <c r="G43" s="1"/>
  <c r="D43"/>
  <c r="D44"/>
  <c r="E43"/>
  <c r="D40"/>
  <c r="D41"/>
  <c r="D9"/>
  <c r="D10"/>
  <c r="D11"/>
  <c r="D14"/>
  <c r="D15"/>
  <c r="D16"/>
  <c r="D18"/>
  <c r="D19"/>
  <c r="D21"/>
  <c r="D22"/>
  <c r="D23"/>
  <c r="D24"/>
  <c r="D26"/>
  <c r="G25"/>
  <c r="G24"/>
  <c r="I24"/>
  <c r="F24"/>
  <c r="F13"/>
  <c r="E53"/>
  <c r="E39"/>
  <c r="D39" s="1"/>
  <c r="E13"/>
  <c r="D13" s="1"/>
  <c r="E8"/>
  <c r="E11" i="6"/>
  <c r="E13"/>
  <c r="E15"/>
  <c r="E16"/>
  <c r="E20"/>
  <c r="E21"/>
  <c r="E28"/>
  <c r="E29"/>
  <c r="E34"/>
  <c r="E38"/>
  <c r="E39"/>
  <c r="E40"/>
  <c r="E41"/>
  <c r="E45"/>
  <c r="E48"/>
  <c r="E52"/>
  <c r="E57"/>
  <c r="E63"/>
  <c r="E64"/>
  <c r="E65"/>
  <c r="E66"/>
  <c r="E67"/>
  <c r="E68"/>
  <c r="F11"/>
  <c r="F12"/>
  <c r="E12" s="1"/>
  <c r="F13"/>
  <c r="F15"/>
  <c r="F16"/>
  <c r="F20"/>
  <c r="F21"/>
  <c r="F25"/>
  <c r="E25" s="1"/>
  <c r="F26"/>
  <c r="E26" s="1"/>
  <c r="F27"/>
  <c r="E27" s="1"/>
  <c r="F28"/>
  <c r="F29"/>
  <c r="F30"/>
  <c r="E30" s="1"/>
  <c r="F31"/>
  <c r="E31" s="1"/>
  <c r="F34"/>
  <c r="F36"/>
  <c r="E36" s="1"/>
  <c r="F38"/>
  <c r="F39"/>
  <c r="F40"/>
  <c r="F41"/>
  <c r="F44"/>
  <c r="E44" s="1"/>
  <c r="F45"/>
  <c r="F46"/>
  <c r="E46" s="1"/>
  <c r="F48"/>
  <c r="F49"/>
  <c r="E49" s="1"/>
  <c r="F51"/>
  <c r="E51" s="1"/>
  <c r="F52"/>
  <c r="F57"/>
  <c r="F63"/>
  <c r="F64"/>
  <c r="F65"/>
  <c r="F66"/>
  <c r="F67"/>
  <c r="F68"/>
  <c r="S69"/>
  <c r="P69"/>
  <c r="P51"/>
  <c r="S24"/>
  <c r="P24" s="1"/>
  <c r="M24"/>
  <c r="M69" s="1"/>
  <c r="J69"/>
  <c r="J24"/>
  <c r="I69"/>
  <c r="I24"/>
  <c r="G64"/>
  <c r="G52"/>
  <c r="Q21" i="5"/>
  <c r="E21"/>
  <c r="G24" i="6"/>
  <c r="Q16" i="5"/>
  <c r="Q14"/>
  <c r="Q15"/>
  <c r="E12"/>
  <c r="E14"/>
  <c r="E15"/>
  <c r="E16"/>
  <c r="E20"/>
  <c r="E22"/>
  <c r="E23"/>
  <c r="E32"/>
  <c r="E11"/>
  <c r="R19"/>
  <c r="F19"/>
  <c r="D29" i="4"/>
  <c r="B29"/>
  <c r="C28" i="3"/>
  <c r="C14" i="2"/>
  <c r="D29" i="1"/>
  <c r="B29"/>
  <c r="F24" i="6" l="1"/>
  <c r="E24" s="1"/>
  <c r="Q19" i="5"/>
  <c r="R10"/>
  <c r="E19"/>
  <c r="E10" s="1"/>
  <c r="F10"/>
  <c r="Q10"/>
  <c r="G69" i="6"/>
  <c r="F69" s="1"/>
  <c r="E69" s="1"/>
  <c r="F10"/>
  <c r="E10" s="1"/>
  <c r="I114" i="8"/>
  <c r="G114" s="1"/>
  <c r="N114"/>
  <c r="M114" s="1"/>
  <c r="E114"/>
  <c r="D114" s="1"/>
  <c r="D8"/>
</calcChain>
</file>

<file path=xl/sharedStrings.xml><?xml version="1.0" encoding="utf-8"?>
<sst xmlns="http://schemas.openxmlformats.org/spreadsheetml/2006/main" count="1037" uniqueCount="515">
  <si>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</si>
  <si>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</si>
  <si>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</si>
  <si>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</si>
  <si>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</si>
  <si>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</si>
  <si>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</si>
  <si>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</si>
  <si>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</si>
  <si>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</si>
  <si>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</si>
  <si>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</si>
  <si>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</si>
  <si>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</si>
  <si>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</si>
  <si>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</si>
  <si>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</si>
  <si>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</si>
  <si>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</si>
  <si>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</si>
  <si>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</si>
  <si>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</si>
  <si>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</si>
  <si>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</si>
  <si>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</si>
  <si>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</si>
  <si>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</si>
  <si>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</si>
  <si>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</si>
  <si>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</si>
  <si>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</si>
  <si>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</si>
  <si>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</si>
  <si>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</si>
  <si>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</si>
  <si>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</si>
  <si>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</si>
  <si>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</si>
  <si>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</si>
  <si>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</si>
  <si>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</si>
  <si>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</si>
  <si>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</si>
  <si>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</si>
  <si>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</si>
  <si>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</si>
  <si>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</si>
  <si>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</si>
  <si>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</si>
  <si>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</si>
  <si>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</si>
  <si>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</si>
  <si>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</si>
  <si>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</si>
  <si>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</si>
  <si>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</si>
  <si>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</si>
  <si>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</si>
  <si>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</si>
  <si>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</si>
  <si>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</si>
  <si>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</si>
  <si>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</si>
  <si>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</si>
  <si>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</si>
  <si>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</si>
  <si>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</si>
  <si>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</si>
  <si>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</si>
  <si>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</si>
  <si>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</si>
  <si>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</si>
  <si>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</si>
  <si>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</si>
  <si>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</si>
  <si>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</si>
  <si>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</si>
  <si>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</si>
  <si>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</si>
  <si>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</si>
  <si>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</si>
  <si>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</si>
  <si>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</si>
  <si>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</si>
  <si>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</si>
  <si>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</si>
  <si>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</si>
  <si>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</si>
  <si>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</si>
  <si>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</si>
  <si>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</si>
  <si>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</si>
  <si>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</si>
  <si>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</si>
  <si>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</si>
  <si>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</si>
  <si>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</si>
  <si>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</si>
  <si>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</si>
  <si>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</si>
  <si>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</si>
  <si>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</si>
  <si>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</si>
  <si>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</si>
  <si>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</si>
  <si>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</si>
  <si>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</si>
  <si>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</si>
  <si>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</si>
  <si>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</si>
  <si>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</si>
  <si>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</si>
  <si>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</si>
  <si>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</si>
  <si>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</si>
  <si>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</si>
  <si>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</si>
  <si>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</si>
  <si>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</si>
  <si>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</si>
  <si>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</si>
  <si>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</si>
  <si>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</si>
  <si>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</si>
  <si>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</si>
  <si>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</si>
  <si>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</si>
  <si>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</si>
  <si>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</si>
  <si>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</si>
  <si>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</si>
  <si>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</si>
  <si>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</si>
  <si>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</si>
  <si>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</si>
  <si>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</si>
  <si>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</si>
  <si>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</si>
  <si>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</si>
  <si>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</si>
  <si>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</si>
  <si>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</si>
  <si>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</si>
  <si>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</si>
  <si>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</si>
  <si>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</si>
  <si>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</si>
  <si>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</si>
  <si>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</si>
  <si>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</si>
  <si>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</si>
  <si>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</si>
  <si>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</si>
  <si>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</si>
  <si>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</si>
  <si>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</si>
  <si>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</si>
  <si>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</si>
  <si>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</si>
  <si>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</si>
  <si>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</si>
  <si>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</si>
  <si>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</si>
  <si>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</si>
  <si>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</si>
  <si>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</si>
  <si>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</si>
  <si>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</si>
  <si>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</si>
  <si>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</si>
  <si>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</si>
  <si>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</si>
  <si>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</si>
  <si>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</si>
  <si>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</si>
  <si>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</si>
  <si>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</si>
  <si>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</si>
  <si>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</si>
  <si>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</si>
  <si>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</si>
  <si>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</si>
  <si>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</si>
  <si>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</si>
  <si>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</si>
  <si>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</si>
  <si>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</si>
  <si>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</si>
  <si>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</si>
  <si>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</si>
  <si>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</si>
  <si>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</si>
  <si>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</si>
  <si>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</si>
  <si>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</si>
  <si>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</si>
  <si>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</si>
  <si>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</si>
  <si>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</si>
  <si>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</si>
  <si>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</si>
  <si>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</si>
  <si>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</si>
  <si>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</si>
  <si>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</si>
  <si>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</si>
  <si>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</si>
  <si>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</si>
  <si>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</si>
  <si>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</si>
  <si>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</si>
  <si>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</si>
  <si>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</si>
  <si>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</si>
  <si>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</si>
  <si>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</si>
  <si>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</si>
  <si>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</si>
  <si>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</si>
  <si>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</si>
  <si>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</si>
  <si>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</si>
  <si>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</si>
  <si>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</si>
  <si>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</si>
  <si>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</si>
  <si>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</si>
  <si>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</si>
  <si>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</si>
  <si>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</si>
  <si>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</si>
  <si>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</si>
  <si>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</si>
  <si>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</si>
  <si>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</si>
  <si>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</si>
  <si>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</si>
  <si>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</si>
  <si>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</si>
  <si>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</si>
  <si>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</si>
  <si>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</si>
  <si>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</si>
  <si>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</si>
  <si>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</si>
  <si>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</si>
  <si>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</si>
  <si>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</si>
  <si>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</si>
  <si>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</si>
  <si>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</si>
  <si>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</si>
  <si>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</si>
  <si>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</si>
  <si>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</si>
  <si>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</si>
  <si>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</si>
  <si>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</si>
  <si>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</si>
  <si>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</si>
  <si>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</si>
  <si>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</si>
  <si>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</si>
  <si>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</si>
  <si>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</si>
  <si>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</si>
  <si>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</si>
  <si>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</si>
  <si>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</si>
  <si>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</si>
  <si>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</si>
  <si>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</si>
  <si>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</si>
  <si>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</si>
  <si>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</si>
  <si>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</si>
  <si>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</si>
  <si>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</si>
  <si>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</si>
  <si>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</si>
  <si>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</si>
  <si>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</si>
  <si>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</si>
  <si>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</si>
  <si>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</si>
  <si>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</si>
  <si>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</si>
  <si>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</si>
  <si>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</si>
  <si>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</si>
  <si>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</si>
  <si>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</si>
  <si>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</si>
  <si>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</si>
  <si>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</si>
  <si>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</si>
  <si>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</si>
  <si>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</si>
  <si>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</si>
  <si>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</si>
  <si>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</si>
  <si>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</si>
  <si>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</si>
  <si>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</si>
  <si>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</si>
  <si>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</si>
  <si>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</si>
  <si>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</si>
  <si>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</si>
  <si>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</si>
  <si>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</si>
  <si>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</si>
  <si>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</si>
  <si>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</si>
  <si>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</si>
  <si>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</si>
  <si>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</si>
  <si>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</si>
  <si>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</si>
  <si>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</si>
  <si>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</si>
  <si>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</si>
  <si>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</si>
  <si>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</si>
  <si>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</si>
  <si>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</si>
  <si>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</si>
  <si>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</si>
  <si>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</si>
  <si>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</si>
  <si>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</si>
  <si>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</si>
  <si>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</si>
  <si>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</si>
  <si>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</si>
  <si>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</si>
  <si>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</si>
  <si>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</si>
  <si>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</si>
  <si>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</si>
  <si>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</si>
  <si>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</si>
  <si>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</si>
  <si>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</si>
  <si>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</si>
  <si>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</si>
  <si>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</si>
  <si>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</si>
  <si>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</si>
  <si>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</si>
  <si>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</si>
  <si>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</si>
  <si>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</si>
  <si>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</si>
  <si>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</si>
  <si>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</si>
  <si>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</si>
  <si>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</si>
  <si>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</si>
  <si>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</si>
  <si>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</si>
  <si>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</si>
  <si>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</si>
  <si>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</si>
  <si>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</si>
  <si>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</si>
  <si>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</si>
  <si>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</si>
  <si>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</si>
  <si>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</si>
  <si>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</si>
  <si>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</si>
  <si>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</si>
  <si>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</si>
  <si>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</si>
  <si>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</si>
  <si>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</si>
  <si>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</si>
  <si>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</si>
  <si>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</si>
  <si>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</si>
  <si>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</si>
  <si>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</si>
  <si>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</si>
  <si>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</si>
  <si>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</si>
  <si>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</si>
  <si>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</si>
  <si>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</si>
  <si>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</si>
  <si>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</si>
  <si>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</si>
  <si>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</si>
  <si>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</si>
  <si>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</si>
  <si>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</si>
  <si>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</si>
  <si>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</si>
  <si>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</si>
  <si>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</si>
  <si>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</si>
  <si>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</si>
  <si>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</si>
  <si>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</si>
  <si>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单位名称：瑞丽市住房和城乡规划建设局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</si>
  <si>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</si>
  <si>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</si>
  <si>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</si>
  <si>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</si>
  <si>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</si>
  <si>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24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</si>
  <si>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</si>
  <si>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24" type="noConversion"/>
  </si>
  <si>
    <r>
      <t>9</t>
    </r>
    <r>
      <rPr>
        <sz val="11"/>
        <color theme="1"/>
        <rFont val="宋体"/>
        <family val="3"/>
        <charset val="134"/>
        <scheme val="minor"/>
      </rPr>
      <t>9</t>
    </r>
    <phoneticPr fontId="24" type="noConversion"/>
  </si>
  <si>
    <t>其他政府办公厅（室）及相关机构事务支出</t>
    <phoneticPr fontId="24" type="noConversion"/>
  </si>
  <si>
    <t>其他一般公共服务支出</t>
    <phoneticPr fontId="24" type="noConversion"/>
  </si>
  <si>
    <t>03</t>
    <phoneticPr fontId="24" type="noConversion"/>
  </si>
  <si>
    <t>人民防空</t>
    <phoneticPr fontId="24" type="noConversion"/>
  </si>
  <si>
    <t>归口管理的行政单位离退休</t>
    <phoneticPr fontId="24" type="noConversion"/>
  </si>
  <si>
    <t>事业单位离退休</t>
    <phoneticPr fontId="24" type="noConversion"/>
  </si>
  <si>
    <t>机关事业单位基本养老保险缴费支出</t>
    <phoneticPr fontId="24" type="noConversion"/>
  </si>
  <si>
    <t xml:space="preserve"> 固体废弃物与化学品</t>
    <phoneticPr fontId="24" type="noConversion"/>
  </si>
  <si>
    <t xml:space="preserve"> 减排专项支出</t>
    <phoneticPr fontId="24" type="noConversion"/>
  </si>
  <si>
    <t>行政运行</t>
    <phoneticPr fontId="24" type="noConversion"/>
  </si>
  <si>
    <t>其他城乡社区公共设施支出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</si>
  <si>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</si>
  <si>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</si>
  <si>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t>城乡社区环境卫生</t>
    <phoneticPr fontId="24" type="noConversion"/>
  </si>
  <si>
    <t>其他城乡社区支出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</si>
  <si>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24" type="noConversion"/>
  </si>
  <si>
    <t>公路养护</t>
    <phoneticPr fontId="24" type="noConversion"/>
  </si>
  <si>
    <t>其他公路水路运输支出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</si>
  <si>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4" type="noConversion"/>
  </si>
  <si>
    <t>车辆购置税用于农村公路建设支出</t>
    <phoneticPr fontId="24" type="noConversion"/>
  </si>
  <si>
    <t>其他旅游业管理与服务支出</t>
    <phoneticPr fontId="24" type="noConversion"/>
  </si>
  <si>
    <t>租住房</t>
    <phoneticPr fontId="24" type="noConversion"/>
  </si>
  <si>
    <t>棚户区改造</t>
    <phoneticPr fontId="24" type="noConversion"/>
  </si>
  <si>
    <t>农村危房改造</t>
    <phoneticPr fontId="24" type="noConversion"/>
  </si>
  <si>
    <t xml:space="preserve"> 公共租赁住房</t>
    <phoneticPr fontId="24" type="noConversion"/>
  </si>
  <si>
    <t>01</t>
    <phoneticPr fontId="24" type="noConversion"/>
  </si>
  <si>
    <t>99</t>
    <phoneticPr fontId="24" type="noConversion"/>
  </si>
  <si>
    <t>其他保障性安居工程支出</t>
    <phoneticPr fontId="24" type="noConversion"/>
  </si>
  <si>
    <t>02</t>
    <phoneticPr fontId="24" type="noConversion"/>
  </si>
  <si>
    <t>住房公积金</t>
    <phoneticPr fontId="24" type="noConversion"/>
  </si>
  <si>
    <t xml:space="preserve"> 房屋建筑物构建</t>
  </si>
  <si>
    <t xml:space="preserve"> 办公设备购置</t>
  </si>
  <si>
    <t xml:space="preserve"> 专用设备购置</t>
  </si>
  <si>
    <t xml:space="preserve"> 其他资本性支出</t>
  </si>
  <si>
    <t>资本性支出</t>
    <phoneticPr fontId="24" type="noConversion"/>
  </si>
  <si>
    <t>08</t>
    <phoneticPr fontId="24" type="noConversion"/>
  </si>
  <si>
    <t>单位名称：瑞丽市住房和城乡规划建设局</t>
    <phoneticPr fontId="24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</si>
  <si>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牢固树立厉行节约的观念，严格控制三公经费增长。</t>
    <phoneticPr fontId="24" type="noConversion"/>
  </si>
  <si>
    <t>部门：瑞丽市住房和城乡规划建设局</t>
    <phoneticPr fontId="24" type="noConversion"/>
  </si>
  <si>
    <t>瑞丽市住房和城乡规划建设局</t>
  </si>
  <si>
    <t>瑞丽市城市环卫、绿化服务项目采购</t>
  </si>
  <si>
    <t>完成环卫清扫保洁总面积4073062.4平方米；姐告、畹町、建成区绿地总面积566211.86平方米管理维护。</t>
  </si>
  <si>
    <t>效果指标</t>
  </si>
  <si>
    <t>服务对象满意度指标</t>
  </si>
  <si>
    <t>清扫保洁、绿化维护的整洁度</t>
  </si>
  <si>
    <t>良</t>
  </si>
  <si>
    <t>根据瑞丽市城市环卫、绿化服务项目采购合同，对项目完成情况进行绩效考核</t>
  </si>
  <si>
    <t>路灯电费</t>
  </si>
  <si>
    <t>确保全市路灯按时照明</t>
  </si>
  <si>
    <t>全市19430盏路灯按时照明</t>
  </si>
  <si>
    <t>是否全市19430盏路灯按时照明</t>
  </si>
  <si>
    <t>保障性住房建设</t>
  </si>
  <si>
    <t>确保保障性住房顺利建设</t>
  </si>
  <si>
    <t>产出指标</t>
  </si>
  <si>
    <t>产出进度指标</t>
  </si>
  <si>
    <t>保障性住房按时顺利建设</t>
  </si>
  <si>
    <t>保障性住房建设进度情况</t>
  </si>
  <si>
    <t>2015年省级规划示范村寨基础设施建设项目利息</t>
  </si>
  <si>
    <t>2015年400万元贷款利息及2018年委托代理费</t>
  </si>
  <si>
    <t>效益指标</t>
  </si>
  <si>
    <t>按时付利息及代理费</t>
  </si>
  <si>
    <t>确保全市项目顺利进行</t>
  </si>
  <si>
    <t>完成姐勒、景畹2个村民小组道路、供水、公厕、垃圾处理照明等建设</t>
  </si>
  <si>
    <t>2016年省级规划示范村寨基础设施建设项目利息</t>
  </si>
  <si>
    <t>2016年1000万元贷款利息及2018年委托代理费</t>
  </si>
  <si>
    <t>完成姐相、弄岛、畹町等5个村民小组道路、供水、公厕、垃圾处理照明等建设</t>
  </si>
  <si>
    <t>2017年省级规划示范村寨基础设施建设项目利息</t>
  </si>
  <si>
    <t>2017年2400万元贷款利息、委托费、设计费、监理费</t>
  </si>
  <si>
    <t>按时付利息及代理费、设计费、监理费</t>
  </si>
  <si>
    <t>确保全市12个村寨项目顺利进行</t>
  </si>
  <si>
    <t>完成勐卯镇、姐相、畹町、户育、弄岛、勐秀等12个村寨道路、供水、公厕、垃圾处理照明等建设</t>
  </si>
  <si>
    <t>保障社会城市清洁文明</t>
    <phoneticPr fontId="24" type="noConversion"/>
  </si>
  <si>
    <t>服务对象满意度指标</t>
    <phoneticPr fontId="24" type="noConversion"/>
  </si>
  <si>
    <t>城市卫生整洁度</t>
    <phoneticPr fontId="24" type="noConversion"/>
  </si>
  <si>
    <t>良</t>
    <phoneticPr fontId="24" type="noConversion"/>
  </si>
  <si>
    <t>城市公共卫生评价标准</t>
    <phoneticPr fontId="24" type="noConversion"/>
  </si>
  <si>
    <t>瑞丽市城市生活垃圾处理渗滤液设施建设</t>
    <phoneticPr fontId="24" type="noConversion"/>
  </si>
  <si>
    <t>年</t>
  </si>
  <si>
    <t>文件柜采购</t>
    <phoneticPr fontId="24" type="noConversion"/>
  </si>
  <si>
    <t>柜类</t>
    <phoneticPr fontId="24" type="noConversion"/>
  </si>
  <si>
    <r>
      <t>A</t>
    </r>
    <r>
      <rPr>
        <sz val="10"/>
        <color indexed="8"/>
        <rFont val="宋体"/>
        <family val="3"/>
        <charset val="134"/>
      </rPr>
      <t>0605</t>
    </r>
    <phoneticPr fontId="24" type="noConversion"/>
  </si>
  <si>
    <t>组</t>
    <phoneticPr fontId="24" type="noConversion"/>
  </si>
  <si>
    <t>基本支出</t>
    <phoneticPr fontId="24" type="noConversion"/>
  </si>
  <si>
    <t>瑞丽市环境卫生管理站城市生活垃圾处理场建设项目</t>
    <phoneticPr fontId="24" type="noConversion"/>
  </si>
  <si>
    <t>城市建设支出</t>
    <phoneticPr fontId="24" type="noConversion"/>
  </si>
  <si>
    <t>其他国有土地使用权出让收入安排的支出</t>
    <phoneticPr fontId="24" type="noConversion"/>
  </si>
  <si>
    <t>212</t>
    <phoneticPr fontId="24" type="noConversion"/>
  </si>
  <si>
    <t>07</t>
    <phoneticPr fontId="24" type="noConversion"/>
  </si>
  <si>
    <t>廉租住房支出</t>
    <phoneticPr fontId="24" type="noConversion"/>
  </si>
  <si>
    <t>11</t>
    <phoneticPr fontId="24" type="noConversion"/>
  </si>
  <si>
    <t>公共租赁住房支出</t>
    <phoneticPr fontId="24" type="noConversion"/>
  </si>
  <si>
    <t>99</t>
    <phoneticPr fontId="24" type="noConversion"/>
  </si>
  <si>
    <t>01</t>
    <phoneticPr fontId="24" type="noConversion"/>
  </si>
  <si>
    <t>城市公共设施</t>
    <phoneticPr fontId="24" type="noConversion"/>
  </si>
  <si>
    <t>212</t>
    <phoneticPr fontId="24" type="noConversion"/>
  </si>
  <si>
    <t>08</t>
    <phoneticPr fontId="24" type="noConversion"/>
  </si>
  <si>
    <t>城乡社区支出</t>
    <phoneticPr fontId="24" type="noConversion"/>
  </si>
  <si>
    <t>国有土地使用权出让收入及对应专项债务收入安排的支出</t>
    <phoneticPr fontId="24" type="noConversion"/>
  </si>
  <si>
    <t>03</t>
    <phoneticPr fontId="24" type="noConversion"/>
  </si>
  <si>
    <t>城市基础设施配套费及对应专项债务收入安排的支出</t>
    <phoneticPr fontId="24" type="noConversion"/>
  </si>
  <si>
    <t>6-7  政府性基金预算支出表</t>
    <phoneticPr fontId="2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</si>
</sst>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#,##0.00_ ;[Red]\-#,##0.00\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2" fillId="0" borderId="0"/>
    <xf numFmtId="0" fontId="16" fillId="0" borderId="0">
      <alignment vertical="center"/>
    </xf>
    <xf numFmtId="0" fontId="1" fillId="0" borderId="0"/>
  </cellStyleXfs>
  <cellXfs count="18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8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8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0" fontId="17" fillId="0" borderId="0" xfId="3" applyFont="1" applyFill="1" applyBorder="1" applyAlignment="1">
      <alignment horizontal="left"/>
    </xf>
    <xf numFmtId="0" fontId="23" fillId="0" borderId="0" xfId="3" applyFont="1" applyFill="1" applyBorder="1" applyAlignment="1">
      <alignment horizontal="left"/>
    </xf>
    <xf numFmtId="49" fontId="21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7" fillId="0" borderId="0" xfId="3" applyFont="1" applyFill="1" applyBorder="1" applyAlignment="1">
      <alignment horizontal="right"/>
    </xf>
    <xf numFmtId="0" fontId="2" fillId="0" borderId="11" xfId="3" applyFont="1" applyFill="1" applyBorder="1" applyAlignment="1" applyProtection="1">
      <alignment horizontal="right" vertical="center" wrapText="1"/>
      <protection locked="0"/>
    </xf>
    <xf numFmtId="0" fontId="18" fillId="0" borderId="1" xfId="3" applyFont="1" applyFill="1" applyBorder="1" applyAlignment="1" applyProtection="1">
      <alignment horizontal="right" vertical="top" wrapText="1"/>
      <protection locked="0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8" fillId="0" borderId="1" xfId="3" applyNumberFormat="1" applyFont="1" applyFill="1" applyBorder="1" applyAlignment="1" applyProtection="1">
      <alignment horizontal="right" vertical="top" wrapText="1"/>
      <protection locked="0"/>
    </xf>
    <xf numFmtId="0" fontId="17" fillId="0" borderId="0" xfId="3" applyFont="1" applyFill="1" applyBorder="1" applyAlignment="1">
      <alignment wrapText="1"/>
    </xf>
    <xf numFmtId="0" fontId="2" fillId="0" borderId="11" xfId="3" applyFont="1" applyFill="1" applyBorder="1" applyAlignment="1" applyProtection="1">
      <alignment horizontal="center" vertical="center" wrapText="1"/>
      <protection locked="0"/>
    </xf>
    <xf numFmtId="0" fontId="18" fillId="0" borderId="1" xfId="3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177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176" fontId="26" fillId="0" borderId="1" xfId="0" applyNumberFormat="1" applyFont="1" applyFill="1" applyBorder="1" applyAlignment="1" applyProtection="1">
      <alignment horizontal="center" vertical="center"/>
    </xf>
    <xf numFmtId="177" fontId="26" fillId="0" borderId="1" xfId="0" applyNumberFormat="1" applyFont="1" applyFill="1" applyBorder="1" applyAlignment="1" applyProtection="1">
      <alignment horizontal="right" vertical="center"/>
    </xf>
    <xf numFmtId="49" fontId="26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/>
    </xf>
    <xf numFmtId="49" fontId="6" fillId="0" borderId="1" xfId="3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right" vertical="center" wrapText="1"/>
      <protection locked="0"/>
    </xf>
    <xf numFmtId="0" fontId="2" fillId="0" borderId="6" xfId="3" applyFont="1" applyFill="1" applyBorder="1" applyAlignment="1" applyProtection="1">
      <alignment horizontal="right" vertical="center" wrapText="1"/>
      <protection locked="0"/>
    </xf>
    <xf numFmtId="0" fontId="2" fillId="0" borderId="11" xfId="3" applyFont="1" applyFill="1" applyBorder="1" applyAlignment="1" applyProtection="1">
      <alignment horizontal="center" vertical="center" wrapText="1"/>
      <protection locked="0"/>
    </xf>
    <xf numFmtId="0" fontId="2" fillId="0" borderId="4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F18" sqref="F18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13" t="s">
        <v>0</v>
      </c>
      <c r="B2" s="113"/>
      <c r="C2" s="113"/>
      <c r="D2" s="113"/>
    </row>
    <row r="3" spans="1:4" ht="19.5" customHeight="1">
      <c r="A3" s="3" t="s">
        <v>404</v>
      </c>
      <c r="B3" s="59"/>
      <c r="C3" s="59"/>
      <c r="D3" s="12" t="s">
        <v>1</v>
      </c>
    </row>
    <row r="4" spans="1:4" ht="19.5" customHeight="1">
      <c r="A4" s="114" t="s">
        <v>2</v>
      </c>
      <c r="B4" s="114"/>
      <c r="C4" s="114" t="s">
        <v>3</v>
      </c>
      <c r="D4" s="114"/>
    </row>
    <row r="5" spans="1:4" ht="19.5" customHeight="1">
      <c r="A5" s="114" t="s">
        <v>4</v>
      </c>
      <c r="B5" s="114" t="s">
        <v>5</v>
      </c>
      <c r="C5" s="114" t="s">
        <v>6</v>
      </c>
      <c r="D5" s="114" t="s">
        <v>5</v>
      </c>
    </row>
    <row r="6" spans="1:4" ht="19.5" customHeight="1">
      <c r="A6" s="114"/>
      <c r="B6" s="114"/>
      <c r="C6" s="114"/>
      <c r="D6" s="114"/>
    </row>
    <row r="7" spans="1:4" ht="17.25" customHeight="1">
      <c r="A7" s="74" t="s">
        <v>7</v>
      </c>
      <c r="B7" s="75">
        <v>6318.63</v>
      </c>
      <c r="C7" s="69" t="s">
        <v>8</v>
      </c>
      <c r="D7" s="75"/>
    </row>
    <row r="8" spans="1:4" ht="17.25" customHeight="1">
      <c r="A8" s="71" t="s">
        <v>9</v>
      </c>
      <c r="B8" s="75">
        <v>1707</v>
      </c>
      <c r="C8" s="69" t="s">
        <v>10</v>
      </c>
      <c r="D8" s="75"/>
    </row>
    <row r="9" spans="1:4" ht="17.25" customHeight="1">
      <c r="A9" s="71" t="s">
        <v>11</v>
      </c>
      <c r="B9" s="75"/>
      <c r="C9" s="69" t="s">
        <v>12</v>
      </c>
      <c r="D9" s="75"/>
    </row>
    <row r="10" spans="1:4" ht="17.25" customHeight="1">
      <c r="A10" s="71" t="s">
        <v>13</v>
      </c>
      <c r="B10" s="75"/>
      <c r="C10" s="69" t="s">
        <v>14</v>
      </c>
      <c r="D10" s="75"/>
    </row>
    <row r="11" spans="1:4" ht="17.25" customHeight="1">
      <c r="A11" s="71" t="s">
        <v>15</v>
      </c>
      <c r="B11" s="75"/>
      <c r="C11" s="69" t="s">
        <v>16</v>
      </c>
      <c r="D11" s="75"/>
    </row>
    <row r="12" spans="1:4" ht="17.25" customHeight="1">
      <c r="A12" s="71" t="s">
        <v>17</v>
      </c>
      <c r="B12" s="75"/>
      <c r="C12" s="69" t="s">
        <v>18</v>
      </c>
      <c r="D12" s="75"/>
    </row>
    <row r="13" spans="1:4" ht="17.25" customHeight="1">
      <c r="A13" s="71" t="s">
        <v>19</v>
      </c>
      <c r="B13" s="75">
        <v>40933.17</v>
      </c>
      <c r="C13" s="69" t="s">
        <v>20</v>
      </c>
      <c r="D13" s="75"/>
    </row>
    <row r="14" spans="1:4" ht="17.25" customHeight="1">
      <c r="A14" s="76"/>
      <c r="B14" s="75"/>
      <c r="C14" s="69" t="s">
        <v>21</v>
      </c>
      <c r="D14" s="75">
        <v>250.62</v>
      </c>
    </row>
    <row r="15" spans="1:4" ht="17.25" customHeight="1">
      <c r="A15" s="76"/>
      <c r="B15" s="75"/>
      <c r="C15" s="69" t="s">
        <v>22</v>
      </c>
      <c r="D15" s="75"/>
    </row>
    <row r="16" spans="1:4" ht="17.25" customHeight="1">
      <c r="A16" s="76"/>
      <c r="B16" s="75"/>
      <c r="C16" s="69" t="s">
        <v>23</v>
      </c>
      <c r="D16" s="75">
        <v>695.07</v>
      </c>
    </row>
    <row r="17" spans="1:4" ht="17.25" customHeight="1">
      <c r="A17" s="76"/>
      <c r="B17" s="77"/>
      <c r="C17" s="69" t="s">
        <v>24</v>
      </c>
      <c r="D17" s="75">
        <v>42606.69</v>
      </c>
    </row>
    <row r="18" spans="1:4" ht="17.25" customHeight="1">
      <c r="A18" s="76"/>
      <c r="B18" s="78"/>
      <c r="C18" s="69" t="s">
        <v>25</v>
      </c>
      <c r="D18" s="75"/>
    </row>
    <row r="19" spans="1:4" ht="17.25" customHeight="1">
      <c r="A19" s="76"/>
      <c r="B19" s="78"/>
      <c r="C19" s="69" t="s">
        <v>26</v>
      </c>
      <c r="D19" s="75"/>
    </row>
    <row r="20" spans="1:4" ht="17.25" customHeight="1">
      <c r="A20" s="76"/>
      <c r="B20" s="78"/>
      <c r="C20" s="71" t="s">
        <v>27</v>
      </c>
      <c r="D20" s="75"/>
    </row>
    <row r="21" spans="1:4" ht="17.25" customHeight="1">
      <c r="A21" s="79"/>
      <c r="B21" s="78"/>
      <c r="C21" s="71" t="s">
        <v>28</v>
      </c>
      <c r="D21" s="75"/>
    </row>
    <row r="22" spans="1:4" ht="17.25" customHeight="1">
      <c r="A22" s="69"/>
      <c r="B22" s="78"/>
      <c r="C22" s="71" t="s">
        <v>29</v>
      </c>
      <c r="D22" s="75"/>
    </row>
    <row r="23" spans="1:4" ht="17.25" customHeight="1">
      <c r="A23" s="69"/>
      <c r="B23" s="78"/>
      <c r="C23" s="71" t="s">
        <v>30</v>
      </c>
      <c r="D23" s="75"/>
    </row>
    <row r="24" spans="1:4" ht="17.25" customHeight="1">
      <c r="A24" s="69"/>
      <c r="B24" s="78"/>
      <c r="C24" s="71" t="s">
        <v>31</v>
      </c>
      <c r="D24" s="75"/>
    </row>
    <row r="25" spans="1:4" ht="17.25" customHeight="1">
      <c r="A25" s="69"/>
      <c r="B25" s="78"/>
      <c r="C25" s="71" t="s">
        <v>32</v>
      </c>
      <c r="D25" s="75">
        <v>5406.42</v>
      </c>
    </row>
    <row r="26" spans="1:4" ht="17.25" customHeight="1">
      <c r="A26" s="69"/>
      <c r="B26" s="78"/>
      <c r="C26" s="71" t="s">
        <v>33</v>
      </c>
      <c r="D26" s="75"/>
    </row>
    <row r="27" spans="1:4" ht="17.25" customHeight="1">
      <c r="A27" s="69"/>
      <c r="B27" s="78"/>
      <c r="C27" s="71" t="s">
        <v>34</v>
      </c>
      <c r="D27" s="75"/>
    </row>
    <row r="28" spans="1:4" ht="17.25" customHeight="1">
      <c r="A28" s="69"/>
      <c r="B28" s="78"/>
      <c r="C28" s="71" t="s">
        <v>35</v>
      </c>
      <c r="D28" s="75"/>
    </row>
    <row r="29" spans="1:4" ht="17.25" customHeight="1">
      <c r="A29" s="80" t="s">
        <v>36</v>
      </c>
      <c r="B29" s="81">
        <f>B7+B8+B13</f>
        <v>48958.799999999996</v>
      </c>
      <c r="C29" s="65" t="s">
        <v>37</v>
      </c>
      <c r="D29" s="66">
        <f>D14+D16+D17+D25</f>
        <v>48958.8</v>
      </c>
    </row>
    <row r="31" spans="1:4" ht="29.25" customHeight="1">
      <c r="A31" s="115"/>
      <c r="B31" s="11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B13" sqref="B13"/>
    </sheetView>
  </sheetViews>
  <sheetFormatPr defaultColWidth="8" defaultRowHeight="12"/>
  <cols>
    <col min="1" max="1" width="25.375" style="14"/>
    <col min="2" max="2" width="27.375" style="14" customWidth="1"/>
    <col min="3" max="3" width="17" style="14" customWidth="1"/>
    <col min="4" max="5" width="20.625" style="14" customWidth="1"/>
    <col min="6" max="6" width="16.625" style="14" customWidth="1"/>
    <col min="7" max="7" width="20.25" style="14" customWidth="1"/>
    <col min="8" max="8" width="13.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113" t="s">
        <v>380</v>
      </c>
      <c r="B2" s="113"/>
      <c r="C2" s="113"/>
      <c r="D2" s="113"/>
      <c r="E2" s="113"/>
      <c r="F2" s="113"/>
      <c r="G2" s="113"/>
      <c r="H2" s="113"/>
    </row>
    <row r="3" spans="1:8" ht="13.5">
      <c r="A3" s="3" t="s">
        <v>450</v>
      </c>
    </row>
    <row r="4" spans="1:8" ht="44.25" customHeight="1">
      <c r="A4" s="17" t="s">
        <v>381</v>
      </c>
      <c r="B4" s="17" t="s">
        <v>382</v>
      </c>
      <c r="C4" s="17" t="s">
        <v>383</v>
      </c>
      <c r="D4" s="17" t="s">
        <v>384</v>
      </c>
      <c r="E4" s="17" t="s">
        <v>385</v>
      </c>
      <c r="F4" s="17" t="s">
        <v>386</v>
      </c>
      <c r="G4" s="17" t="s">
        <v>387</v>
      </c>
      <c r="H4" s="17" t="s">
        <v>388</v>
      </c>
    </row>
    <row r="5" spans="1:8" ht="14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453</v>
      </c>
      <c r="B6" s="18"/>
      <c r="C6" s="18"/>
      <c r="D6" s="18"/>
      <c r="E6" s="17"/>
      <c r="F6" s="17"/>
      <c r="G6" s="17"/>
      <c r="H6" s="17"/>
    </row>
    <row r="7" spans="1:8" ht="62.25" customHeight="1">
      <c r="A7" s="19" t="s">
        <v>454</v>
      </c>
      <c r="B7" s="19" t="s">
        <v>455</v>
      </c>
      <c r="C7" s="19" t="s">
        <v>456</v>
      </c>
      <c r="D7" s="19" t="s">
        <v>457</v>
      </c>
      <c r="E7" s="17" t="s">
        <v>458</v>
      </c>
      <c r="F7" s="17" t="s">
        <v>459</v>
      </c>
      <c r="G7" s="17" t="s">
        <v>460</v>
      </c>
      <c r="H7" s="17"/>
    </row>
    <row r="8" spans="1:8" ht="37.5" customHeight="1">
      <c r="A8" s="19" t="s">
        <v>461</v>
      </c>
      <c r="B8" s="19" t="s">
        <v>462</v>
      </c>
      <c r="C8" s="19" t="s">
        <v>456</v>
      </c>
      <c r="D8" s="19" t="s">
        <v>457</v>
      </c>
      <c r="E8" s="17" t="s">
        <v>463</v>
      </c>
      <c r="F8" s="17" t="s">
        <v>459</v>
      </c>
      <c r="G8" s="17" t="s">
        <v>464</v>
      </c>
      <c r="H8" s="17"/>
    </row>
    <row r="9" spans="1:8" ht="28.5">
      <c r="A9" s="19" t="s">
        <v>465</v>
      </c>
      <c r="B9" s="19" t="s">
        <v>466</v>
      </c>
      <c r="C9" s="19" t="s">
        <v>467</v>
      </c>
      <c r="D9" s="19" t="s">
        <v>468</v>
      </c>
      <c r="E9" s="17" t="s">
        <v>469</v>
      </c>
      <c r="F9" s="17" t="s">
        <v>459</v>
      </c>
      <c r="G9" s="17" t="s">
        <v>470</v>
      </c>
      <c r="H9" s="101"/>
    </row>
    <row r="10" spans="1:8" ht="57">
      <c r="A10" s="19" t="s">
        <v>471</v>
      </c>
      <c r="B10" s="19" t="s">
        <v>472</v>
      </c>
      <c r="C10" s="19" t="s">
        <v>473</v>
      </c>
      <c r="D10" s="19" t="s">
        <v>474</v>
      </c>
      <c r="E10" s="17" t="s">
        <v>475</v>
      </c>
      <c r="F10" s="17" t="s">
        <v>459</v>
      </c>
      <c r="G10" s="17" t="s">
        <v>476</v>
      </c>
      <c r="H10" s="101"/>
    </row>
    <row r="11" spans="1:8" ht="62.25" customHeight="1">
      <c r="A11" s="19" t="s">
        <v>477</v>
      </c>
      <c r="B11" s="19" t="s">
        <v>478</v>
      </c>
      <c r="C11" s="19" t="s">
        <v>473</v>
      </c>
      <c r="D11" s="19" t="s">
        <v>474</v>
      </c>
      <c r="E11" s="17" t="s">
        <v>475</v>
      </c>
      <c r="F11" s="17" t="s">
        <v>459</v>
      </c>
      <c r="G11" s="17" t="s">
        <v>479</v>
      </c>
      <c r="H11" s="101"/>
    </row>
    <row r="12" spans="1:8" ht="81.75" customHeight="1">
      <c r="A12" s="19" t="s">
        <v>480</v>
      </c>
      <c r="B12" s="19" t="s">
        <v>481</v>
      </c>
      <c r="C12" s="19" t="s">
        <v>473</v>
      </c>
      <c r="D12" s="19" t="s">
        <v>482</v>
      </c>
      <c r="E12" s="17" t="s">
        <v>483</v>
      </c>
      <c r="F12" s="17" t="s">
        <v>459</v>
      </c>
      <c r="G12" s="17" t="s">
        <v>484</v>
      </c>
      <c r="H12" s="101"/>
    </row>
    <row r="13" spans="1:8" ht="42" customHeight="1">
      <c r="A13" s="19" t="s">
        <v>497</v>
      </c>
      <c r="B13" s="17" t="s">
        <v>485</v>
      </c>
      <c r="C13" s="17" t="s">
        <v>456</v>
      </c>
      <c r="D13" s="17" t="s">
        <v>486</v>
      </c>
      <c r="E13" s="17" t="s">
        <v>487</v>
      </c>
      <c r="F13" s="17" t="s">
        <v>488</v>
      </c>
      <c r="G13" s="17" t="s">
        <v>489</v>
      </c>
      <c r="H13" s="101"/>
    </row>
    <row r="14" spans="1:8" ht="36" customHeight="1">
      <c r="A14" s="19" t="s">
        <v>490</v>
      </c>
      <c r="B14" s="17" t="s">
        <v>485</v>
      </c>
      <c r="C14" s="17" t="s">
        <v>456</v>
      </c>
      <c r="D14" s="17" t="s">
        <v>486</v>
      </c>
      <c r="E14" s="17" t="s">
        <v>487</v>
      </c>
      <c r="F14" s="17" t="s">
        <v>488</v>
      </c>
      <c r="G14" s="17" t="s">
        <v>489</v>
      </c>
      <c r="H14" s="101"/>
    </row>
  </sheetData>
  <mergeCells count="1">
    <mergeCell ref="A2:H2"/>
  </mergeCells>
  <phoneticPr fontId="24" type="noConversion"/>
  <pageMargins left="0.75138888888888899" right="0.75138888888888899" top="1" bottom="0.75" header="0.51180555555555596" footer="0.51180555555555596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5" sqref="B15"/>
    </sheetView>
  </sheetViews>
  <sheetFormatPr defaultColWidth="8" defaultRowHeight="12"/>
  <cols>
    <col min="1" max="1" width="25.375" style="14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113" t="s">
        <v>392</v>
      </c>
      <c r="B2" s="113"/>
      <c r="C2" s="113"/>
      <c r="D2" s="113"/>
      <c r="E2" s="113"/>
      <c r="F2" s="113"/>
      <c r="G2" s="113"/>
      <c r="H2" s="113"/>
    </row>
    <row r="3" spans="1:8" ht="13.5">
      <c r="A3" s="3" t="s">
        <v>450</v>
      </c>
    </row>
    <row r="4" spans="1:8" ht="44.25" customHeight="1">
      <c r="A4" s="17" t="s">
        <v>381</v>
      </c>
      <c r="B4" s="17" t="s">
        <v>382</v>
      </c>
      <c r="C4" s="17" t="s">
        <v>383</v>
      </c>
      <c r="D4" s="17" t="s">
        <v>384</v>
      </c>
      <c r="E4" s="17" t="s">
        <v>385</v>
      </c>
      <c r="F4" s="17" t="s">
        <v>386</v>
      </c>
      <c r="G4" s="17" t="s">
        <v>387</v>
      </c>
      <c r="H4" s="17" t="s">
        <v>388</v>
      </c>
    </row>
    <row r="5" spans="1:8" ht="14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389</v>
      </c>
      <c r="B6" s="18"/>
      <c r="C6" s="18"/>
      <c r="D6" s="18"/>
      <c r="E6" s="17"/>
      <c r="F6" s="17"/>
      <c r="G6" s="17"/>
      <c r="H6" s="17"/>
    </row>
    <row r="7" spans="1:8" ht="24" customHeight="1">
      <c r="A7" s="19" t="s">
        <v>390</v>
      </c>
      <c r="B7" s="19"/>
      <c r="C7" s="19"/>
      <c r="D7" s="19"/>
      <c r="E7" s="17"/>
      <c r="F7" s="17"/>
      <c r="G7" s="17"/>
      <c r="H7" s="17"/>
    </row>
    <row r="8" spans="1:8" ht="24" customHeight="1">
      <c r="A8" s="19" t="s">
        <v>391</v>
      </c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75" style="14"/>
    <col min="2" max="2" width="26.625" style="14" customWidth="1"/>
    <col min="3" max="3" width="17.625" style="14" customWidth="1"/>
    <col min="4" max="5" width="20.625" style="14" customWidth="1"/>
    <col min="6" max="6" width="15.25" style="14" customWidth="1"/>
    <col min="7" max="7" width="18.12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113" t="s">
        <v>393</v>
      </c>
      <c r="B2" s="113"/>
      <c r="C2" s="113"/>
      <c r="D2" s="113"/>
      <c r="E2" s="113"/>
      <c r="F2" s="113"/>
      <c r="G2" s="113"/>
      <c r="H2" s="113"/>
    </row>
    <row r="3" spans="1:8" ht="13.5">
      <c r="A3" s="3" t="s">
        <v>450</v>
      </c>
    </row>
    <row r="4" spans="1:8" ht="44.25" customHeight="1">
      <c r="A4" s="17" t="s">
        <v>381</v>
      </c>
      <c r="B4" s="17" t="s">
        <v>382</v>
      </c>
      <c r="C4" s="17" t="s">
        <v>383</v>
      </c>
      <c r="D4" s="17" t="s">
        <v>384</v>
      </c>
      <c r="E4" s="17" t="s">
        <v>385</v>
      </c>
      <c r="F4" s="17" t="s">
        <v>386</v>
      </c>
      <c r="G4" s="17" t="s">
        <v>387</v>
      </c>
      <c r="H4" s="17" t="s">
        <v>388</v>
      </c>
    </row>
    <row r="5" spans="1:8" ht="21" customHeight="1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453</v>
      </c>
      <c r="B6" s="18"/>
      <c r="C6" s="18"/>
      <c r="D6" s="18"/>
      <c r="E6" s="17"/>
      <c r="F6" s="17"/>
      <c r="G6" s="17"/>
      <c r="H6" s="17"/>
    </row>
    <row r="7" spans="1:8" ht="70.5" customHeight="1">
      <c r="A7" s="19" t="s">
        <v>454</v>
      </c>
      <c r="B7" s="19" t="s">
        <v>455</v>
      </c>
      <c r="C7" s="19" t="s">
        <v>456</v>
      </c>
      <c r="D7" s="19" t="s">
        <v>457</v>
      </c>
      <c r="E7" s="17" t="s">
        <v>458</v>
      </c>
      <c r="F7" s="17" t="s">
        <v>459</v>
      </c>
      <c r="G7" s="17" t="s">
        <v>460</v>
      </c>
      <c r="H7" s="17"/>
    </row>
    <row r="8" spans="1:8" ht="24" customHeight="1">
      <c r="A8" s="19"/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Y6" sqref="Y6"/>
    </sheetView>
  </sheetViews>
  <sheetFormatPr defaultColWidth="8" defaultRowHeight="14.25" customHeight="1"/>
  <cols>
    <col min="1" max="1" width="15.25" style="1" customWidth="1"/>
    <col min="2" max="2" width="10.75" style="1" customWidth="1"/>
    <col min="3" max="3" width="5.25" style="1" customWidth="1"/>
    <col min="4" max="4" width="5.875" style="1" customWidth="1"/>
    <col min="5" max="5" width="5.75" style="1" customWidth="1"/>
    <col min="6" max="6" width="6.75" style="1" customWidth="1"/>
    <col min="7" max="7" width="10.25" style="1" customWidth="1"/>
    <col min="8" max="8" width="10.5" style="1" customWidth="1"/>
    <col min="9" max="9" width="9.75" style="1" customWidth="1"/>
    <col min="10" max="10" width="10" style="1" customWidth="1"/>
    <col min="11" max="11" width="4.875" style="1" customWidth="1"/>
    <col min="12" max="12" width="6.25" style="1" customWidth="1"/>
    <col min="13" max="13" width="6.375" style="1" customWidth="1"/>
    <col min="14" max="14" width="7" style="1" customWidth="1"/>
    <col min="15" max="15" width="10.625" style="1" customWidth="1"/>
    <col min="16" max="16" width="5.25" style="1" customWidth="1"/>
    <col min="17" max="17" width="5.5" style="1" customWidth="1"/>
    <col min="18" max="18" width="6.5" style="1" customWidth="1"/>
    <col min="19" max="19" width="6.125" style="1" customWidth="1"/>
    <col min="20" max="20" width="5.875" style="1" customWidth="1"/>
    <col min="21" max="21" width="7.25" style="1" customWidth="1"/>
    <col min="22" max="22" width="5.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1"/>
    </row>
    <row r="2" spans="1:22" ht="27.75" customHeight="1">
      <c r="A2" s="113" t="s">
        <v>394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ht="15" customHeight="1">
      <c r="A3" s="3" t="s">
        <v>450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2" t="s">
        <v>39</v>
      </c>
    </row>
    <row r="4" spans="1:22" ht="15.75" customHeight="1">
      <c r="A4" s="167" t="s">
        <v>395</v>
      </c>
      <c r="B4" s="165" t="s">
        <v>396</v>
      </c>
      <c r="C4" s="165" t="s">
        <v>397</v>
      </c>
      <c r="D4" s="165" t="s">
        <v>398</v>
      </c>
      <c r="E4" s="165" t="s">
        <v>399</v>
      </c>
      <c r="F4" s="165" t="s">
        <v>400</v>
      </c>
      <c r="G4" s="167" t="s">
        <v>401</v>
      </c>
      <c r="H4" s="117" t="s">
        <v>111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ht="17.25" customHeight="1">
      <c r="A5" s="167"/>
      <c r="B5" s="184"/>
      <c r="C5" s="184"/>
      <c r="D5" s="184"/>
      <c r="E5" s="184"/>
      <c r="F5" s="184"/>
      <c r="G5" s="167"/>
      <c r="H5" s="185" t="s">
        <v>64</v>
      </c>
      <c r="I5" s="180" t="s">
        <v>115</v>
      </c>
      <c r="J5" s="181"/>
      <c r="K5" s="181"/>
      <c r="L5" s="181"/>
      <c r="M5" s="181"/>
      <c r="N5" s="181"/>
      <c r="O5" s="181"/>
      <c r="P5" s="182"/>
      <c r="Q5" s="187" t="s">
        <v>402</v>
      </c>
      <c r="R5" s="167" t="s">
        <v>403</v>
      </c>
      <c r="S5" s="183" t="s">
        <v>114</v>
      </c>
      <c r="T5" s="183"/>
      <c r="U5" s="183"/>
      <c r="V5" s="183"/>
    </row>
    <row r="6" spans="1:22" ht="54">
      <c r="A6" s="167"/>
      <c r="B6" s="166"/>
      <c r="C6" s="166"/>
      <c r="D6" s="166"/>
      <c r="E6" s="166"/>
      <c r="F6" s="166"/>
      <c r="G6" s="167"/>
      <c r="H6" s="186"/>
      <c r="I6" s="10" t="s">
        <v>68</v>
      </c>
      <c r="J6" s="10" t="s">
        <v>118</v>
      </c>
      <c r="K6" s="10" t="s">
        <v>119</v>
      </c>
      <c r="L6" s="10" t="s">
        <v>120</v>
      </c>
      <c r="M6" s="10" t="s">
        <v>121</v>
      </c>
      <c r="N6" s="5" t="s">
        <v>122</v>
      </c>
      <c r="O6" s="5" t="s">
        <v>123</v>
      </c>
      <c r="P6" s="5" t="s">
        <v>124</v>
      </c>
      <c r="Q6" s="188"/>
      <c r="R6" s="167"/>
      <c r="S6" s="13" t="s">
        <v>68</v>
      </c>
      <c r="T6" s="13" t="s">
        <v>125</v>
      </c>
      <c r="U6" s="13" t="s">
        <v>126</v>
      </c>
      <c r="V6" s="13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38.25" customHeight="1">
      <c r="A8" s="102" t="s">
        <v>454</v>
      </c>
      <c r="B8" s="103" t="s">
        <v>454</v>
      </c>
      <c r="C8" s="104"/>
      <c r="D8" s="105" t="s">
        <v>491</v>
      </c>
      <c r="E8" s="106"/>
      <c r="F8" s="106"/>
      <c r="G8" s="105" t="s">
        <v>59</v>
      </c>
      <c r="H8" s="107">
        <v>3377.45</v>
      </c>
      <c r="I8" s="107">
        <v>3377.45</v>
      </c>
      <c r="J8" s="107">
        <v>3377.45</v>
      </c>
      <c r="K8" s="7"/>
      <c r="L8" s="7"/>
      <c r="M8" s="7"/>
      <c r="N8" s="7"/>
      <c r="O8" s="7"/>
      <c r="P8" s="7"/>
      <c r="Q8" s="7"/>
      <c r="R8" s="7"/>
      <c r="S8" s="8"/>
      <c r="T8" s="8"/>
      <c r="U8" s="8"/>
      <c r="V8" s="8"/>
    </row>
    <row r="9" spans="1:22" ht="22.5" customHeight="1">
      <c r="A9" s="102" t="s">
        <v>492</v>
      </c>
      <c r="B9" s="108" t="s">
        <v>493</v>
      </c>
      <c r="C9" s="105" t="s">
        <v>494</v>
      </c>
      <c r="D9" s="105" t="s">
        <v>495</v>
      </c>
      <c r="E9" s="109">
        <v>3</v>
      </c>
      <c r="F9" s="106"/>
      <c r="G9" s="105" t="s">
        <v>496</v>
      </c>
      <c r="H9" s="107">
        <f>I9+Q9+R9</f>
        <v>0.38</v>
      </c>
      <c r="I9" s="107">
        <f>SUM(J9:P9)</f>
        <v>0.38</v>
      </c>
      <c r="J9" s="107">
        <v>0.38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4.25" customHeight="1">
      <c r="A10" s="8"/>
      <c r="B10" s="8"/>
      <c r="C10" s="8"/>
      <c r="D10" s="8"/>
      <c r="E10" s="8"/>
      <c r="F10" s="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4.25" customHeight="1">
      <c r="A11" s="8"/>
      <c r="B11" s="8"/>
      <c r="C11" s="8"/>
      <c r="D11" s="8"/>
      <c r="E11" s="8"/>
      <c r="F11" s="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4.25" customHeight="1">
      <c r="A12" s="8"/>
      <c r="B12" s="8"/>
      <c r="C12" s="8"/>
      <c r="D12" s="8"/>
      <c r="E12" s="8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4.25" customHeight="1">
      <c r="A13" s="8"/>
      <c r="B13" s="8"/>
      <c r="C13" s="8"/>
      <c r="D13" s="8"/>
      <c r="E13" s="8"/>
      <c r="F13" s="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4.25" customHeight="1">
      <c r="A14" s="8"/>
      <c r="B14" s="8"/>
      <c r="C14" s="8"/>
      <c r="D14" s="8"/>
      <c r="E14" s="8"/>
      <c r="F14" s="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4.25" customHeight="1">
      <c r="A15" s="8"/>
      <c r="B15" s="8"/>
      <c r="C15" s="8"/>
      <c r="D15" s="8"/>
      <c r="E15" s="8"/>
      <c r="F15" s="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4.25" customHeight="1">
      <c r="A16" s="8"/>
      <c r="B16" s="8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4.25" customHeight="1">
      <c r="A17" s="8"/>
      <c r="B17" s="8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4.25" customHeight="1">
      <c r="A18" s="8"/>
      <c r="B18" s="8"/>
      <c r="C18" s="8"/>
      <c r="D18" s="8"/>
      <c r="E18" s="8"/>
      <c r="F18" s="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20" spans="1:22" ht="14.25" customHeight="1">
      <c r="A20" s="115"/>
      <c r="B20" s="115"/>
      <c r="C20" s="115"/>
      <c r="D20" s="11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52" right="0.56000000000000005" top="1" bottom="1" header="0.51180555555555596" footer="0.51180555555555596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9" sqref="C9"/>
    </sheetView>
  </sheetViews>
  <sheetFormatPr defaultColWidth="9" defaultRowHeight="13.5"/>
  <cols>
    <col min="1" max="1" width="5.2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16"/>
      <c r="C1" s="116"/>
      <c r="D1" s="116"/>
      <c r="E1" s="116"/>
      <c r="F1" s="116"/>
      <c r="G1" s="116"/>
      <c r="H1" s="116"/>
    </row>
    <row r="2" spans="2:8" ht="39.950000000000003" customHeight="1">
      <c r="B2" s="113" t="s">
        <v>38</v>
      </c>
      <c r="C2" s="113"/>
      <c r="D2" s="73"/>
      <c r="E2" s="73"/>
      <c r="F2" s="73"/>
      <c r="G2" s="73"/>
      <c r="H2" s="73"/>
    </row>
    <row r="3" spans="2:8" s="1" customFormat="1" ht="39" customHeight="1">
      <c r="B3" s="3" t="s">
        <v>404</v>
      </c>
      <c r="C3" s="11" t="s">
        <v>39</v>
      </c>
    </row>
    <row r="4" spans="2:8" s="1" customFormat="1" ht="27" customHeight="1">
      <c r="B4" s="117" t="s">
        <v>4</v>
      </c>
      <c r="C4" s="117" t="s">
        <v>40</v>
      </c>
    </row>
    <row r="5" spans="2:8" s="1" customFormat="1" ht="27" customHeight="1">
      <c r="B5" s="117"/>
      <c r="C5" s="117"/>
    </row>
    <row r="6" spans="2:8" s="1" customFormat="1" ht="32.1" customHeight="1">
      <c r="B6" s="74" t="s">
        <v>7</v>
      </c>
      <c r="C6" s="70">
        <v>6318.63</v>
      </c>
    </row>
    <row r="7" spans="2:8" s="1" customFormat="1" ht="32.1" customHeight="1">
      <c r="B7" s="71" t="s">
        <v>9</v>
      </c>
      <c r="C7" s="70">
        <v>1707</v>
      </c>
    </row>
    <row r="8" spans="2:8" s="1" customFormat="1" ht="32.1" customHeight="1">
      <c r="B8" s="71" t="s">
        <v>11</v>
      </c>
      <c r="C8" s="70"/>
    </row>
    <row r="9" spans="2:8" s="1" customFormat="1" ht="32.1" customHeight="1">
      <c r="B9" s="71" t="s">
        <v>13</v>
      </c>
      <c r="C9" s="70"/>
    </row>
    <row r="10" spans="2:8" s="1" customFormat="1" ht="32.1" customHeight="1">
      <c r="B10" s="71" t="s">
        <v>15</v>
      </c>
      <c r="C10" s="70"/>
    </row>
    <row r="11" spans="2:8" s="1" customFormat="1" ht="32.1" customHeight="1">
      <c r="B11" s="71" t="s">
        <v>17</v>
      </c>
      <c r="C11" s="70"/>
    </row>
    <row r="12" spans="2:8" s="1" customFormat="1" ht="32.1" customHeight="1">
      <c r="B12" s="71" t="s">
        <v>19</v>
      </c>
      <c r="C12" s="70">
        <v>40933.17</v>
      </c>
    </row>
    <row r="13" spans="2:8" s="1" customFormat="1" ht="32.1" customHeight="1">
      <c r="B13" s="8"/>
      <c r="C13" s="70"/>
    </row>
    <row r="14" spans="2:8" s="1" customFormat="1" ht="32.1" customHeight="1">
      <c r="B14" s="37" t="s">
        <v>36</v>
      </c>
      <c r="C14" s="72">
        <f>C6+C7+C12</f>
        <v>48958.799999999996</v>
      </c>
    </row>
  </sheetData>
  <mergeCells count="4">
    <mergeCell ref="B1:H1"/>
    <mergeCell ref="B2:C2"/>
    <mergeCell ref="B4:B5"/>
    <mergeCell ref="C4:C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C22" sqref="C22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13" t="s">
        <v>41</v>
      </c>
      <c r="C2" s="113"/>
    </row>
    <row r="3" spans="2:3" s="1" customFormat="1" ht="19.5" customHeight="1">
      <c r="B3" s="3" t="s">
        <v>404</v>
      </c>
      <c r="C3" s="12" t="s">
        <v>1</v>
      </c>
    </row>
    <row r="4" spans="2:3" s="1" customFormat="1" ht="27.95" customHeight="1">
      <c r="B4" s="117" t="s">
        <v>6</v>
      </c>
      <c r="C4" s="117" t="s">
        <v>40</v>
      </c>
    </row>
    <row r="5" spans="2:3" s="1" customFormat="1" ht="27.95" customHeight="1">
      <c r="B5" s="117"/>
      <c r="C5" s="117"/>
    </row>
    <row r="6" spans="2:3" s="1" customFormat="1" ht="24" customHeight="1">
      <c r="B6" s="69" t="s">
        <v>8</v>
      </c>
      <c r="C6" s="70"/>
    </row>
    <row r="7" spans="2:3" s="1" customFormat="1" ht="24" customHeight="1">
      <c r="B7" s="69" t="s">
        <v>10</v>
      </c>
      <c r="C7" s="70"/>
    </row>
    <row r="8" spans="2:3" s="1" customFormat="1" ht="24" customHeight="1">
      <c r="B8" s="69" t="s">
        <v>12</v>
      </c>
      <c r="C8" s="70"/>
    </row>
    <row r="9" spans="2:3" s="1" customFormat="1" ht="24" customHeight="1">
      <c r="B9" s="69" t="s">
        <v>14</v>
      </c>
      <c r="C9" s="70"/>
    </row>
    <row r="10" spans="2:3" s="1" customFormat="1" ht="24" customHeight="1">
      <c r="B10" s="69" t="s">
        <v>16</v>
      </c>
      <c r="C10" s="70"/>
    </row>
    <row r="11" spans="2:3" s="1" customFormat="1" ht="24" customHeight="1">
      <c r="B11" s="69" t="s">
        <v>18</v>
      </c>
      <c r="C11" s="70"/>
    </row>
    <row r="12" spans="2:3" s="1" customFormat="1" ht="24" customHeight="1">
      <c r="B12" s="69" t="s">
        <v>20</v>
      </c>
      <c r="C12" s="70"/>
    </row>
    <row r="13" spans="2:3" s="1" customFormat="1" ht="24" customHeight="1">
      <c r="B13" s="69" t="s">
        <v>21</v>
      </c>
      <c r="C13" s="70">
        <v>250.62</v>
      </c>
    </row>
    <row r="14" spans="2:3" s="1" customFormat="1" ht="24" customHeight="1">
      <c r="B14" s="69" t="s">
        <v>22</v>
      </c>
      <c r="C14" s="70"/>
    </row>
    <row r="15" spans="2:3" s="1" customFormat="1" ht="24" customHeight="1">
      <c r="B15" s="69" t="s">
        <v>23</v>
      </c>
      <c r="C15" s="70">
        <v>695.07</v>
      </c>
    </row>
    <row r="16" spans="2:3" s="1" customFormat="1" ht="24" customHeight="1">
      <c r="B16" s="69" t="s">
        <v>24</v>
      </c>
      <c r="C16" s="70">
        <v>42606.69</v>
      </c>
    </row>
    <row r="17" spans="2:3" s="1" customFormat="1" ht="24" customHeight="1">
      <c r="B17" s="69" t="s">
        <v>25</v>
      </c>
      <c r="C17" s="70"/>
    </row>
    <row r="18" spans="2:3" s="1" customFormat="1" ht="24" customHeight="1">
      <c r="B18" s="69" t="s">
        <v>26</v>
      </c>
      <c r="C18" s="70"/>
    </row>
    <row r="19" spans="2:3" s="1" customFormat="1" ht="24" customHeight="1">
      <c r="B19" s="71" t="s">
        <v>27</v>
      </c>
      <c r="C19" s="70"/>
    </row>
    <row r="20" spans="2:3" s="1" customFormat="1" ht="24" customHeight="1">
      <c r="B20" s="71" t="s">
        <v>28</v>
      </c>
      <c r="C20" s="70"/>
    </row>
    <row r="21" spans="2:3" s="1" customFormat="1" ht="24" customHeight="1">
      <c r="B21" s="71" t="s">
        <v>29</v>
      </c>
      <c r="C21" s="70"/>
    </row>
    <row r="22" spans="2:3" s="1" customFormat="1" ht="24" customHeight="1">
      <c r="B22" s="71" t="s">
        <v>30</v>
      </c>
      <c r="C22" s="70"/>
    </row>
    <row r="23" spans="2:3" s="1" customFormat="1" ht="24" customHeight="1">
      <c r="B23" s="71" t="s">
        <v>31</v>
      </c>
      <c r="C23" s="70"/>
    </row>
    <row r="24" spans="2:3" s="1" customFormat="1" ht="24" customHeight="1">
      <c r="B24" s="71" t="s">
        <v>32</v>
      </c>
      <c r="C24" s="70">
        <v>5406.42</v>
      </c>
    </row>
    <row r="25" spans="2:3" s="1" customFormat="1" ht="24" customHeight="1">
      <c r="B25" s="71" t="s">
        <v>33</v>
      </c>
      <c r="C25" s="70"/>
    </row>
    <row r="26" spans="2:3" s="1" customFormat="1" ht="24" customHeight="1">
      <c r="B26" s="71" t="s">
        <v>34</v>
      </c>
      <c r="C26" s="70"/>
    </row>
    <row r="27" spans="2:3" s="1" customFormat="1" ht="24" customHeight="1">
      <c r="B27" s="71" t="s">
        <v>35</v>
      </c>
      <c r="C27" s="70"/>
    </row>
    <row r="28" spans="2:3" s="1" customFormat="1" ht="24" customHeight="1">
      <c r="B28" s="37" t="s">
        <v>37</v>
      </c>
      <c r="C28" s="72">
        <f>C13+C15+C16+C24</f>
        <v>48958.8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11" sqref="D11"/>
    </sheetView>
  </sheetViews>
  <sheetFormatPr defaultColWidth="8" defaultRowHeight="14.25" customHeight="1"/>
  <cols>
    <col min="1" max="1" width="40.875" style="14" customWidth="1"/>
    <col min="2" max="2" width="34" style="14" customWidth="1"/>
    <col min="3" max="3" width="42.5" style="14" customWidth="1"/>
    <col min="4" max="4" width="31.875" style="14" customWidth="1"/>
    <col min="5" max="16384" width="8" style="14"/>
  </cols>
  <sheetData>
    <row r="1" spans="1:4" ht="12">
      <c r="A1" s="58"/>
      <c r="B1" s="58"/>
      <c r="C1" s="58"/>
    </row>
    <row r="2" spans="1:4" ht="33" customHeight="1">
      <c r="A2" s="113" t="s">
        <v>42</v>
      </c>
      <c r="B2" s="113"/>
      <c r="C2" s="113"/>
      <c r="D2" s="113"/>
    </row>
    <row r="3" spans="1:4" ht="13.5">
      <c r="A3" s="3" t="s">
        <v>404</v>
      </c>
      <c r="B3" s="59"/>
      <c r="C3" s="59"/>
      <c r="D3" s="12" t="s">
        <v>1</v>
      </c>
    </row>
    <row r="4" spans="1:4" ht="19.5" customHeight="1">
      <c r="A4" s="114" t="s">
        <v>2</v>
      </c>
      <c r="B4" s="114"/>
      <c r="C4" s="114" t="s">
        <v>3</v>
      </c>
      <c r="D4" s="114"/>
    </row>
    <row r="5" spans="1:4" ht="21.75" customHeight="1">
      <c r="A5" s="114" t="s">
        <v>4</v>
      </c>
      <c r="B5" s="118" t="s">
        <v>5</v>
      </c>
      <c r="C5" s="114" t="s">
        <v>43</v>
      </c>
      <c r="D5" s="118" t="s">
        <v>5</v>
      </c>
    </row>
    <row r="6" spans="1:4" ht="17.25" customHeight="1">
      <c r="A6" s="114"/>
      <c r="B6" s="118"/>
      <c r="C6" s="114"/>
      <c r="D6" s="118"/>
    </row>
    <row r="7" spans="1:4" ht="13.5">
      <c r="A7" s="60" t="s">
        <v>44</v>
      </c>
      <c r="B7" s="61">
        <f>B8+B15+B16</f>
        <v>8025.63</v>
      </c>
      <c r="C7" s="62" t="s">
        <v>8</v>
      </c>
      <c r="D7" s="61"/>
    </row>
    <row r="8" spans="1:4" ht="13.5">
      <c r="A8" s="60" t="s">
        <v>45</v>
      </c>
      <c r="B8" s="61">
        <v>6318.63</v>
      </c>
      <c r="C8" s="63" t="s">
        <v>10</v>
      </c>
      <c r="D8" s="61"/>
    </row>
    <row r="9" spans="1:4" ht="13.5">
      <c r="A9" s="60" t="s">
        <v>46</v>
      </c>
      <c r="B9" s="61">
        <v>6249.13</v>
      </c>
      <c r="C9" s="63" t="s">
        <v>12</v>
      </c>
      <c r="D9" s="61"/>
    </row>
    <row r="10" spans="1:4" ht="13.5">
      <c r="A10" s="60" t="s">
        <v>47</v>
      </c>
      <c r="B10" s="61"/>
      <c r="C10" s="63" t="s">
        <v>14</v>
      </c>
      <c r="D10" s="61"/>
    </row>
    <row r="11" spans="1:4" ht="13.5">
      <c r="A11" s="60" t="s">
        <v>48</v>
      </c>
      <c r="B11" s="61">
        <v>30</v>
      </c>
      <c r="C11" s="63" t="s">
        <v>16</v>
      </c>
      <c r="D11" s="61"/>
    </row>
    <row r="12" spans="1:4" ht="13.5">
      <c r="A12" s="60" t="s">
        <v>49</v>
      </c>
      <c r="B12" s="61">
        <v>39.5</v>
      </c>
      <c r="C12" s="63" t="s">
        <v>18</v>
      </c>
      <c r="D12" s="61"/>
    </row>
    <row r="13" spans="1:4" ht="13.5">
      <c r="A13" s="60" t="s">
        <v>50</v>
      </c>
      <c r="B13" s="61"/>
      <c r="C13" s="63" t="s">
        <v>20</v>
      </c>
      <c r="D13" s="61"/>
    </row>
    <row r="14" spans="1:4" ht="13.5">
      <c r="A14" s="60" t="s">
        <v>51</v>
      </c>
      <c r="B14" s="61"/>
      <c r="C14" s="63" t="s">
        <v>21</v>
      </c>
      <c r="D14" s="61">
        <v>250.62</v>
      </c>
    </row>
    <row r="15" spans="1:4" ht="13.5">
      <c r="A15" s="60" t="s">
        <v>52</v>
      </c>
      <c r="B15" s="62">
        <v>1707</v>
      </c>
      <c r="C15" s="63" t="s">
        <v>22</v>
      </c>
      <c r="D15" s="61"/>
    </row>
    <row r="16" spans="1:4" ht="13.5">
      <c r="A16" s="60" t="s">
        <v>53</v>
      </c>
      <c r="B16" s="61"/>
      <c r="C16" s="63" t="s">
        <v>23</v>
      </c>
      <c r="D16" s="61">
        <v>695.07</v>
      </c>
    </row>
    <row r="17" spans="1:4" ht="13.5">
      <c r="A17" s="60" t="s">
        <v>54</v>
      </c>
      <c r="B17" s="61">
        <v>15605.6</v>
      </c>
      <c r="C17" s="63" t="s">
        <v>24</v>
      </c>
      <c r="D17" s="61">
        <v>20835.099999999999</v>
      </c>
    </row>
    <row r="18" spans="1:4" ht="13.5">
      <c r="A18" s="60"/>
      <c r="B18" s="61"/>
      <c r="C18" s="63" t="s">
        <v>25</v>
      </c>
      <c r="D18" s="61"/>
    </row>
    <row r="19" spans="1:4" ht="13.5">
      <c r="A19" s="60"/>
      <c r="B19" s="61"/>
      <c r="C19" s="63" t="s">
        <v>26</v>
      </c>
      <c r="D19" s="61"/>
    </row>
    <row r="20" spans="1:4" ht="13.5">
      <c r="A20" s="60"/>
      <c r="B20" s="61"/>
      <c r="C20" s="63" t="s">
        <v>27</v>
      </c>
      <c r="D20" s="61"/>
    </row>
    <row r="21" spans="1:4" ht="13.5">
      <c r="A21" s="60"/>
      <c r="B21" s="61"/>
      <c r="C21" s="60" t="s">
        <v>28</v>
      </c>
      <c r="D21" s="61"/>
    </row>
    <row r="22" spans="1:4" ht="13.5">
      <c r="A22" s="60"/>
      <c r="B22" s="64"/>
      <c r="C22" s="60" t="s">
        <v>29</v>
      </c>
      <c r="D22" s="61"/>
    </row>
    <row r="23" spans="1:4" ht="13.5">
      <c r="A23" s="60"/>
      <c r="B23" s="64"/>
      <c r="C23" s="60" t="s">
        <v>30</v>
      </c>
      <c r="D23" s="61"/>
    </row>
    <row r="24" spans="1:4" ht="13.5">
      <c r="A24" s="60"/>
      <c r="B24" s="64"/>
      <c r="C24" s="60" t="s">
        <v>31</v>
      </c>
      <c r="D24" s="61"/>
    </row>
    <row r="25" spans="1:4" ht="13.5">
      <c r="A25" s="62"/>
      <c r="B25" s="64"/>
      <c r="C25" s="60" t="s">
        <v>32</v>
      </c>
      <c r="D25" s="61">
        <v>1850.44</v>
      </c>
    </row>
    <row r="26" spans="1:4" ht="13.5">
      <c r="A26" s="63"/>
      <c r="B26" s="64"/>
      <c r="C26" s="60" t="s">
        <v>33</v>
      </c>
      <c r="D26" s="61"/>
    </row>
    <row r="27" spans="1:4" ht="13.5">
      <c r="A27" s="62"/>
      <c r="B27" s="64"/>
      <c r="C27" s="60" t="s">
        <v>34</v>
      </c>
      <c r="D27" s="61"/>
    </row>
    <row r="28" spans="1:4" ht="13.5">
      <c r="A28" s="63"/>
      <c r="B28" s="64"/>
      <c r="C28" s="60" t="s">
        <v>35</v>
      </c>
      <c r="D28" s="61"/>
    </row>
    <row r="29" spans="1:4" ht="12">
      <c r="A29" s="65" t="s">
        <v>36</v>
      </c>
      <c r="B29" s="66">
        <f>B7+B17</f>
        <v>23631.23</v>
      </c>
      <c r="C29" s="65" t="s">
        <v>37</v>
      </c>
      <c r="D29" s="66">
        <f>D14+D16+D17+D25</f>
        <v>23631.229999999996</v>
      </c>
    </row>
    <row r="30" spans="1:4" ht="14.25" customHeight="1">
      <c r="A30" s="67"/>
      <c r="B30" s="68"/>
      <c r="C30" s="67"/>
      <c r="D30" s="68"/>
    </row>
    <row r="31" spans="1:4" ht="54.75" customHeight="1">
      <c r="A31" s="115"/>
      <c r="B31" s="115"/>
      <c r="C31" s="115"/>
      <c r="D31" s="115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8"/>
  <sheetViews>
    <sheetView workbookViewId="0">
      <selection activeCell="J26" sqref="J26"/>
    </sheetView>
  </sheetViews>
  <sheetFormatPr defaultColWidth="9" defaultRowHeight="13.5"/>
  <cols>
    <col min="1" max="1" width="4.75" customWidth="1"/>
    <col min="2" max="2" width="3.75" style="90" customWidth="1"/>
    <col min="3" max="3" width="3.5" style="90" customWidth="1"/>
    <col min="4" max="4" width="14.125" style="96" customWidth="1"/>
    <col min="5" max="5" width="7.625" customWidth="1"/>
    <col min="6" max="6" width="8.25" customWidth="1"/>
    <col min="9" max="9" width="8" customWidth="1"/>
    <col min="11" max="11" width="6.5" customWidth="1"/>
    <col min="12" max="12" width="5.875" customWidth="1"/>
    <col min="13" max="13" width="7.375" customWidth="1"/>
    <col min="14" max="14" width="6.125" customWidth="1"/>
    <col min="15" max="15" width="3.875" customWidth="1"/>
    <col min="16" max="16" width="5.5" customWidth="1"/>
    <col min="17" max="17" width="8.375" customWidth="1"/>
    <col min="18" max="18" width="8.5" customWidth="1"/>
    <col min="20" max="20" width="7.625" customWidth="1"/>
    <col min="21" max="22" width="7.75" customWidth="1"/>
    <col min="23" max="23" width="6.125" customWidth="1"/>
    <col min="24" max="24" width="6.75" customWidth="1"/>
    <col min="25" max="25" width="7.25" customWidth="1"/>
    <col min="26" max="26" width="7.125" customWidth="1"/>
    <col min="28" max="28" width="7.25" customWidth="1"/>
  </cols>
  <sheetData>
    <row r="1" spans="1:28" ht="20.25">
      <c r="A1" s="113" t="s">
        <v>55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</row>
    <row r="2" spans="1:28" ht="22.5" customHeight="1">
      <c r="A2" s="83" t="s">
        <v>404</v>
      </c>
      <c r="B2" s="82"/>
      <c r="C2" s="82"/>
      <c r="D2" s="82"/>
      <c r="E2" s="82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7" t="s">
        <v>39</v>
      </c>
    </row>
    <row r="3" spans="1:28" ht="6.75" customHeight="1">
      <c r="A3" s="51"/>
      <c r="B3" s="86"/>
      <c r="C3" s="86"/>
      <c r="D3" s="92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>
      <c r="A4" s="124" t="s">
        <v>56</v>
      </c>
      <c r="B4" s="125"/>
      <c r="C4" s="126"/>
      <c r="D4" s="137" t="s">
        <v>57</v>
      </c>
      <c r="E4" s="124" t="s">
        <v>58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3"/>
      <c r="AA4" s="124" t="s">
        <v>59</v>
      </c>
      <c r="AB4" s="126"/>
    </row>
    <row r="5" spans="1:28">
      <c r="A5" s="127"/>
      <c r="B5" s="128"/>
      <c r="C5" s="129"/>
      <c r="D5" s="138"/>
      <c r="E5" s="124" t="s">
        <v>60</v>
      </c>
      <c r="F5" s="142"/>
      <c r="G5" s="142"/>
      <c r="H5" s="142"/>
      <c r="I5" s="142"/>
      <c r="J5" s="142"/>
      <c r="K5" s="142"/>
      <c r="L5" s="142"/>
      <c r="M5" s="142"/>
      <c r="N5" s="143"/>
      <c r="O5" s="121" t="s">
        <v>61</v>
      </c>
      <c r="P5" s="121" t="s">
        <v>62</v>
      </c>
      <c r="Q5" s="124" t="s">
        <v>63</v>
      </c>
      <c r="R5" s="142"/>
      <c r="S5" s="142"/>
      <c r="T5" s="142"/>
      <c r="U5" s="142"/>
      <c r="V5" s="142"/>
      <c r="W5" s="142"/>
      <c r="X5" s="142"/>
      <c r="Y5" s="142"/>
      <c r="Z5" s="143"/>
      <c r="AA5" s="130"/>
      <c r="AB5" s="132"/>
    </row>
    <row r="6" spans="1:28">
      <c r="A6" s="130"/>
      <c r="B6" s="131"/>
      <c r="C6" s="132"/>
      <c r="D6" s="138"/>
      <c r="E6" s="121" t="s">
        <v>64</v>
      </c>
      <c r="F6" s="124" t="s">
        <v>65</v>
      </c>
      <c r="G6" s="142"/>
      <c r="H6" s="142"/>
      <c r="I6" s="143"/>
      <c r="J6" s="140" t="s">
        <v>66</v>
      </c>
      <c r="K6" s="144"/>
      <c r="L6" s="144"/>
      <c r="M6" s="141"/>
      <c r="N6" s="121" t="s">
        <v>67</v>
      </c>
      <c r="O6" s="122"/>
      <c r="P6" s="122"/>
      <c r="Q6" s="121" t="s">
        <v>64</v>
      </c>
      <c r="R6" s="124" t="s">
        <v>65</v>
      </c>
      <c r="S6" s="142"/>
      <c r="T6" s="142"/>
      <c r="U6" s="143"/>
      <c r="V6" s="124" t="s">
        <v>66</v>
      </c>
      <c r="W6" s="142"/>
      <c r="X6" s="142"/>
      <c r="Y6" s="143"/>
      <c r="Z6" s="121" t="s">
        <v>67</v>
      </c>
      <c r="AA6" s="121" t="s">
        <v>68</v>
      </c>
      <c r="AB6" s="121" t="s">
        <v>69</v>
      </c>
    </row>
    <row r="7" spans="1:28">
      <c r="A7" s="121" t="s">
        <v>70</v>
      </c>
      <c r="B7" s="135" t="s">
        <v>71</v>
      </c>
      <c r="C7" s="135" t="s">
        <v>72</v>
      </c>
      <c r="D7" s="138"/>
      <c r="E7" s="122"/>
      <c r="F7" s="121" t="s">
        <v>68</v>
      </c>
      <c r="G7" s="140" t="s">
        <v>73</v>
      </c>
      <c r="H7" s="141"/>
      <c r="I7" s="133" t="s">
        <v>74</v>
      </c>
      <c r="J7" s="121" t="s">
        <v>64</v>
      </c>
      <c r="K7" s="121" t="s">
        <v>75</v>
      </c>
      <c r="L7" s="121" t="s">
        <v>76</v>
      </c>
      <c r="M7" s="121" t="s">
        <v>77</v>
      </c>
      <c r="N7" s="122"/>
      <c r="O7" s="122"/>
      <c r="P7" s="122"/>
      <c r="Q7" s="122"/>
      <c r="R7" s="119" t="s">
        <v>68</v>
      </c>
      <c r="S7" s="140" t="s">
        <v>73</v>
      </c>
      <c r="T7" s="141"/>
      <c r="U7" s="133" t="s">
        <v>74</v>
      </c>
      <c r="V7" s="119" t="s">
        <v>68</v>
      </c>
      <c r="W7" s="119" t="s">
        <v>75</v>
      </c>
      <c r="X7" s="119" t="s">
        <v>76</v>
      </c>
      <c r="Y7" s="119" t="s">
        <v>77</v>
      </c>
      <c r="Z7" s="122"/>
      <c r="AA7" s="122"/>
      <c r="AB7" s="122"/>
    </row>
    <row r="8" spans="1:28" ht="24">
      <c r="A8" s="123"/>
      <c r="B8" s="136"/>
      <c r="C8" s="136"/>
      <c r="D8" s="139"/>
      <c r="E8" s="123"/>
      <c r="F8" s="123"/>
      <c r="G8" s="53" t="s">
        <v>78</v>
      </c>
      <c r="H8" s="53" t="s">
        <v>79</v>
      </c>
      <c r="I8" s="134"/>
      <c r="J8" s="123"/>
      <c r="K8" s="123"/>
      <c r="L8" s="123"/>
      <c r="M8" s="123"/>
      <c r="N8" s="123"/>
      <c r="O8" s="123"/>
      <c r="P8" s="123"/>
      <c r="Q8" s="123"/>
      <c r="R8" s="120"/>
      <c r="S8" s="53" t="s">
        <v>78</v>
      </c>
      <c r="T8" s="53" t="s">
        <v>79</v>
      </c>
      <c r="U8" s="134"/>
      <c r="V8" s="120"/>
      <c r="W8" s="120"/>
      <c r="X8" s="120"/>
      <c r="Y8" s="120"/>
      <c r="Z8" s="123"/>
      <c r="AA8" s="123"/>
      <c r="AB8" s="123"/>
    </row>
    <row r="9" spans="1:28">
      <c r="A9" s="52" t="s">
        <v>80</v>
      </c>
      <c r="B9" s="87" t="s">
        <v>81</v>
      </c>
      <c r="C9" s="87" t="s">
        <v>82</v>
      </c>
      <c r="D9" s="93" t="s">
        <v>83</v>
      </c>
      <c r="E9" s="52" t="s">
        <v>84</v>
      </c>
      <c r="F9" s="52" t="s">
        <v>85</v>
      </c>
      <c r="G9" s="52" t="s">
        <v>86</v>
      </c>
      <c r="H9" s="52" t="s">
        <v>87</v>
      </c>
      <c r="I9" s="52" t="s">
        <v>88</v>
      </c>
      <c r="J9" s="52" t="s">
        <v>89</v>
      </c>
      <c r="K9" s="52" t="s">
        <v>90</v>
      </c>
      <c r="L9" s="52" t="s">
        <v>91</v>
      </c>
      <c r="M9" s="52" t="s">
        <v>92</v>
      </c>
      <c r="N9" s="52" t="s">
        <v>93</v>
      </c>
      <c r="O9" s="52" t="s">
        <v>94</v>
      </c>
      <c r="P9" s="52" t="s">
        <v>95</v>
      </c>
      <c r="Q9" s="52" t="s">
        <v>96</v>
      </c>
      <c r="R9" s="52" t="s">
        <v>97</v>
      </c>
      <c r="S9" s="52" t="s">
        <v>98</v>
      </c>
      <c r="T9" s="52" t="s">
        <v>99</v>
      </c>
      <c r="U9" s="52" t="s">
        <v>100</v>
      </c>
      <c r="V9" s="52" t="s">
        <v>101</v>
      </c>
      <c r="W9" s="52" t="s">
        <v>102</v>
      </c>
      <c r="X9" s="52" t="s">
        <v>103</v>
      </c>
      <c r="Y9" s="52" t="s">
        <v>104</v>
      </c>
      <c r="Z9" s="52" t="s">
        <v>105</v>
      </c>
      <c r="AA9" s="52" t="s">
        <v>106</v>
      </c>
      <c r="AB9" s="52" t="s">
        <v>107</v>
      </c>
    </row>
    <row r="10" spans="1:28" ht="21" customHeight="1">
      <c r="A10" s="54"/>
      <c r="B10" s="88"/>
      <c r="C10" s="91"/>
      <c r="D10" s="94" t="s">
        <v>64</v>
      </c>
      <c r="E10" s="55">
        <f>SUM(E11:E32)</f>
        <v>3136.36</v>
      </c>
      <c r="F10" s="55">
        <f t="shared" ref="F10:AB10" si="0">SUM(F11:F32)</f>
        <v>2002.48</v>
      </c>
      <c r="G10" s="55">
        <f t="shared" si="0"/>
        <v>1322.88</v>
      </c>
      <c r="H10" s="55">
        <f t="shared" si="0"/>
        <v>326.60000000000002</v>
      </c>
      <c r="I10" s="55">
        <f t="shared" si="0"/>
        <v>353</v>
      </c>
      <c r="J10" s="55">
        <f t="shared" si="0"/>
        <v>1131</v>
      </c>
      <c r="K10" s="55">
        <f t="shared" si="0"/>
        <v>11</v>
      </c>
      <c r="L10" s="55">
        <f t="shared" si="0"/>
        <v>22</v>
      </c>
      <c r="M10" s="55">
        <f t="shared" si="0"/>
        <v>75.36</v>
      </c>
      <c r="N10" s="55">
        <f t="shared" si="0"/>
        <v>2.88</v>
      </c>
      <c r="O10" s="55">
        <f t="shared" si="0"/>
        <v>0</v>
      </c>
      <c r="P10" s="55">
        <f t="shared" si="0"/>
        <v>0</v>
      </c>
      <c r="Q10" s="55">
        <f t="shared" si="0"/>
        <v>3136.36</v>
      </c>
      <c r="R10" s="55">
        <f t="shared" si="0"/>
        <v>2002.48</v>
      </c>
      <c r="S10" s="55">
        <f t="shared" si="0"/>
        <v>1322.88</v>
      </c>
      <c r="T10" s="55">
        <f t="shared" si="0"/>
        <v>326.60000000000002</v>
      </c>
      <c r="U10" s="55">
        <f t="shared" si="0"/>
        <v>353</v>
      </c>
      <c r="V10" s="55">
        <f t="shared" si="0"/>
        <v>1131</v>
      </c>
      <c r="W10" s="55">
        <f t="shared" si="0"/>
        <v>11</v>
      </c>
      <c r="X10" s="55">
        <f t="shared" si="0"/>
        <v>22</v>
      </c>
      <c r="Y10" s="55">
        <f t="shared" si="0"/>
        <v>75.36</v>
      </c>
      <c r="Z10" s="55">
        <f t="shared" si="0"/>
        <v>2.88</v>
      </c>
      <c r="AA10" s="55">
        <f t="shared" si="0"/>
        <v>15231.89</v>
      </c>
      <c r="AB10" s="55">
        <f t="shared" si="0"/>
        <v>480</v>
      </c>
    </row>
    <row r="11" spans="1:28" ht="25.5" customHeight="1">
      <c r="A11" s="56">
        <v>201</v>
      </c>
      <c r="B11" s="84" t="s">
        <v>405</v>
      </c>
      <c r="C11" s="85">
        <v>99</v>
      </c>
      <c r="D11" s="95" t="s">
        <v>414</v>
      </c>
      <c r="E11" s="56">
        <f>F11+J11</f>
        <v>495.87</v>
      </c>
      <c r="F11" s="56"/>
      <c r="G11" s="56"/>
      <c r="H11" s="56"/>
      <c r="I11" s="56"/>
      <c r="J11" s="56">
        <v>495.87</v>
      </c>
      <c r="K11" s="56">
        <v>4</v>
      </c>
      <c r="L11" s="56">
        <v>2</v>
      </c>
      <c r="M11" s="56"/>
      <c r="N11" s="56"/>
      <c r="O11" s="56"/>
      <c r="P11" s="56"/>
      <c r="Q11" s="56">
        <f t="shared" ref="Q11:Q12" si="1">R119+V11</f>
        <v>495.87</v>
      </c>
      <c r="R11" s="56"/>
      <c r="S11" s="56"/>
      <c r="T11" s="56"/>
      <c r="U11" s="56"/>
      <c r="V11" s="56">
        <v>495.87</v>
      </c>
      <c r="W11" s="56">
        <v>4</v>
      </c>
      <c r="X11" s="56">
        <v>2</v>
      </c>
      <c r="Y11" s="56"/>
      <c r="Z11" s="56"/>
      <c r="AA11" s="56"/>
      <c r="AB11" s="56"/>
    </row>
    <row r="12" spans="1:28" ht="27.75" customHeight="1">
      <c r="A12" s="56">
        <v>201</v>
      </c>
      <c r="B12" s="85">
        <v>99</v>
      </c>
      <c r="C12" s="85">
        <v>99</v>
      </c>
      <c r="D12" s="95" t="s">
        <v>415</v>
      </c>
      <c r="E12" s="56">
        <f t="shared" ref="E12:E32" si="2">F12+J12</f>
        <v>14.57</v>
      </c>
      <c r="F12" s="56"/>
      <c r="G12" s="56"/>
      <c r="H12" s="56"/>
      <c r="I12" s="56"/>
      <c r="J12" s="56">
        <v>14.57</v>
      </c>
      <c r="K12" s="56"/>
      <c r="L12" s="56"/>
      <c r="M12" s="56"/>
      <c r="N12" s="56"/>
      <c r="O12" s="56"/>
      <c r="P12" s="56"/>
      <c r="Q12" s="56">
        <f t="shared" si="1"/>
        <v>14.57</v>
      </c>
      <c r="R12" s="56"/>
      <c r="S12" s="56"/>
      <c r="T12" s="56"/>
      <c r="U12" s="56"/>
      <c r="V12" s="56">
        <v>14.57</v>
      </c>
      <c r="W12" s="56"/>
      <c r="X12" s="56"/>
      <c r="Y12" s="56"/>
      <c r="Z12" s="56"/>
      <c r="AA12" s="56">
        <v>435.25</v>
      </c>
      <c r="AB12" s="56"/>
    </row>
    <row r="13" spans="1:28" ht="21" customHeight="1">
      <c r="A13" s="56">
        <v>203</v>
      </c>
      <c r="B13" s="84" t="s">
        <v>406</v>
      </c>
      <c r="C13" s="84" t="s">
        <v>416</v>
      </c>
      <c r="D13" s="95" t="s">
        <v>417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>
        <v>38.18</v>
      </c>
      <c r="AB13" s="56"/>
    </row>
    <row r="14" spans="1:28" ht="36" customHeight="1">
      <c r="A14" s="56">
        <v>208</v>
      </c>
      <c r="B14" s="84" t="s">
        <v>407</v>
      </c>
      <c r="C14" s="84" t="s">
        <v>408</v>
      </c>
      <c r="D14" s="95" t="s">
        <v>418</v>
      </c>
      <c r="E14" s="56">
        <f t="shared" si="2"/>
        <v>3.31</v>
      </c>
      <c r="F14" s="56"/>
      <c r="G14" s="56"/>
      <c r="H14" s="56"/>
      <c r="I14" s="56"/>
      <c r="J14" s="56">
        <v>3.31</v>
      </c>
      <c r="K14" s="56"/>
      <c r="L14" s="56"/>
      <c r="M14" s="56"/>
      <c r="N14" s="56"/>
      <c r="O14" s="56"/>
      <c r="P14" s="56"/>
      <c r="Q14" s="56">
        <f t="shared" ref="Q14:Q15" si="3">R122+V14</f>
        <v>3.31</v>
      </c>
      <c r="R14" s="56"/>
      <c r="S14" s="56"/>
      <c r="T14" s="56"/>
      <c r="U14" s="56"/>
      <c r="V14" s="56">
        <v>3.31</v>
      </c>
      <c r="W14" s="56"/>
      <c r="X14" s="56"/>
      <c r="Y14" s="56"/>
      <c r="Z14" s="56"/>
      <c r="AA14" s="56"/>
      <c r="AB14" s="56"/>
    </row>
    <row r="15" spans="1:28" ht="27.75" customHeight="1">
      <c r="A15" s="56">
        <v>208</v>
      </c>
      <c r="B15" s="84" t="s">
        <v>407</v>
      </c>
      <c r="C15" s="84" t="s">
        <v>409</v>
      </c>
      <c r="D15" s="95" t="s">
        <v>419</v>
      </c>
      <c r="E15" s="56">
        <f t="shared" si="2"/>
        <v>3.34</v>
      </c>
      <c r="F15" s="56"/>
      <c r="G15" s="56"/>
      <c r="H15" s="56"/>
      <c r="I15" s="56"/>
      <c r="J15" s="56">
        <v>3.34</v>
      </c>
      <c r="K15" s="56"/>
      <c r="L15" s="56"/>
      <c r="M15" s="56"/>
      <c r="N15" s="56"/>
      <c r="O15" s="56"/>
      <c r="P15" s="56"/>
      <c r="Q15" s="56">
        <f t="shared" si="3"/>
        <v>3.34</v>
      </c>
      <c r="R15" s="56"/>
      <c r="S15" s="56"/>
      <c r="T15" s="56"/>
      <c r="U15" s="56"/>
      <c r="V15" s="56">
        <v>3.34</v>
      </c>
      <c r="W15" s="56"/>
      <c r="X15" s="56"/>
      <c r="Y15" s="56"/>
      <c r="Z15" s="56"/>
      <c r="AA15" s="56"/>
      <c r="AB15" s="56"/>
    </row>
    <row r="16" spans="1:28" ht="42" customHeight="1">
      <c r="A16" s="56">
        <v>208</v>
      </c>
      <c r="B16" s="84" t="s">
        <v>407</v>
      </c>
      <c r="C16" s="84" t="s">
        <v>407</v>
      </c>
      <c r="D16" s="95" t="s">
        <v>420</v>
      </c>
      <c r="E16" s="56">
        <f t="shared" si="2"/>
        <v>245.97</v>
      </c>
      <c r="F16" s="56">
        <v>245.97</v>
      </c>
      <c r="G16" s="56">
        <v>198.91</v>
      </c>
      <c r="H16" s="56">
        <v>47.06</v>
      </c>
      <c r="I16" s="56"/>
      <c r="J16" s="56"/>
      <c r="K16" s="56"/>
      <c r="L16" s="56"/>
      <c r="M16" s="56"/>
      <c r="N16" s="56"/>
      <c r="O16" s="56"/>
      <c r="P16" s="56"/>
      <c r="Q16" s="56">
        <f>R16+V16</f>
        <v>245.97</v>
      </c>
      <c r="R16" s="56">
        <v>245.97</v>
      </c>
      <c r="S16" s="56">
        <v>198.91</v>
      </c>
      <c r="T16" s="56">
        <v>47.06</v>
      </c>
      <c r="U16" s="56"/>
      <c r="V16" s="56"/>
      <c r="W16" s="56"/>
      <c r="X16" s="56"/>
      <c r="Y16" s="56"/>
      <c r="Z16" s="56"/>
      <c r="AA16" s="56"/>
      <c r="AB16" s="56"/>
    </row>
    <row r="17" spans="1:28" ht="30" customHeight="1">
      <c r="A17" s="56">
        <v>211</v>
      </c>
      <c r="B17" s="84" t="s">
        <v>405</v>
      </c>
      <c r="C17" s="84" t="s">
        <v>410</v>
      </c>
      <c r="D17" s="95" t="s">
        <v>421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>
        <v>295.07</v>
      </c>
      <c r="AB17" s="56"/>
    </row>
    <row r="18" spans="1:28" ht="21" customHeight="1">
      <c r="A18" s="56">
        <v>211</v>
      </c>
      <c r="B18" s="84" t="s">
        <v>411</v>
      </c>
      <c r="C18" s="84" t="s">
        <v>405</v>
      </c>
      <c r="D18" s="95" t="s">
        <v>422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>
        <v>400</v>
      </c>
      <c r="AB18" s="56"/>
    </row>
    <row r="19" spans="1:28" ht="21" customHeight="1">
      <c r="A19" s="56">
        <v>212</v>
      </c>
      <c r="B19" s="84" t="s">
        <v>408</v>
      </c>
      <c r="C19" s="84" t="s">
        <v>408</v>
      </c>
      <c r="D19" s="95" t="s">
        <v>423</v>
      </c>
      <c r="E19" s="56">
        <f>F19+J19+N19</f>
        <v>2087.5899999999997</v>
      </c>
      <c r="F19" s="56">
        <f>G19+H19+I19</f>
        <v>1613.07</v>
      </c>
      <c r="G19" s="56">
        <v>1009.3</v>
      </c>
      <c r="H19" s="56">
        <v>250.77</v>
      </c>
      <c r="I19" s="56">
        <v>353</v>
      </c>
      <c r="J19" s="56">
        <v>472</v>
      </c>
      <c r="K19" s="56">
        <v>7</v>
      </c>
      <c r="L19" s="56">
        <v>20</v>
      </c>
      <c r="M19" s="56">
        <v>75.36</v>
      </c>
      <c r="N19" s="56">
        <v>2.52</v>
      </c>
      <c r="O19" s="56"/>
      <c r="P19" s="56"/>
      <c r="Q19" s="56">
        <f>R19+V19+Z19</f>
        <v>2087.5899999999997</v>
      </c>
      <c r="R19" s="56">
        <f>S19+T19+U19</f>
        <v>1613.07</v>
      </c>
      <c r="S19" s="56">
        <v>1009.3</v>
      </c>
      <c r="T19" s="56">
        <v>250.77</v>
      </c>
      <c r="U19" s="56">
        <v>353</v>
      </c>
      <c r="V19" s="56">
        <v>472</v>
      </c>
      <c r="W19" s="56">
        <v>7</v>
      </c>
      <c r="X19" s="56">
        <v>20</v>
      </c>
      <c r="Y19" s="56">
        <v>75.36</v>
      </c>
      <c r="Z19" s="56">
        <v>2.52</v>
      </c>
      <c r="AA19" s="56"/>
      <c r="AB19" s="56"/>
    </row>
    <row r="20" spans="1:28" ht="27.75" customHeight="1">
      <c r="A20" s="56">
        <v>212</v>
      </c>
      <c r="B20" s="84" t="s">
        <v>412</v>
      </c>
      <c r="C20" s="84" t="s">
        <v>413</v>
      </c>
      <c r="D20" s="95" t="s">
        <v>424</v>
      </c>
      <c r="E20" s="56">
        <f t="shared" si="2"/>
        <v>7.78</v>
      </c>
      <c r="F20" s="56"/>
      <c r="G20" s="56"/>
      <c r="H20" s="56"/>
      <c r="I20" s="56"/>
      <c r="J20" s="56">
        <v>7.78</v>
      </c>
      <c r="K20" s="56"/>
      <c r="L20" s="56"/>
      <c r="M20" s="56"/>
      <c r="N20" s="56"/>
      <c r="O20" s="56"/>
      <c r="P20" s="56"/>
      <c r="Q20" s="56">
        <f>R20+V20+Z20</f>
        <v>7.78</v>
      </c>
      <c r="R20" s="56"/>
      <c r="S20" s="56"/>
      <c r="T20" s="56"/>
      <c r="U20" s="56"/>
      <c r="V20" s="56">
        <v>7.78</v>
      </c>
      <c r="W20" s="56"/>
      <c r="X20" s="56"/>
      <c r="Y20" s="56"/>
      <c r="Z20" s="56"/>
      <c r="AA20" s="56">
        <v>3142.64</v>
      </c>
      <c r="AB20" s="56">
        <v>480</v>
      </c>
    </row>
    <row r="21" spans="1:28" ht="25.5" customHeight="1">
      <c r="A21" s="56">
        <v>212</v>
      </c>
      <c r="B21" s="84" t="s">
        <v>425</v>
      </c>
      <c r="C21" s="84" t="s">
        <v>426</v>
      </c>
      <c r="D21" s="95" t="s">
        <v>427</v>
      </c>
      <c r="E21" s="56">
        <f>F21+J21+N21</f>
        <v>127.75</v>
      </c>
      <c r="F21" s="56"/>
      <c r="G21" s="56"/>
      <c r="H21" s="56"/>
      <c r="I21" s="56"/>
      <c r="J21" s="56">
        <v>127.39</v>
      </c>
      <c r="K21" s="56"/>
      <c r="L21" s="56"/>
      <c r="M21" s="56"/>
      <c r="N21" s="56">
        <v>0.36</v>
      </c>
      <c r="O21" s="56"/>
      <c r="P21" s="56"/>
      <c r="Q21" s="56">
        <f>R21+V21+Z21</f>
        <v>127.75</v>
      </c>
      <c r="R21" s="56"/>
      <c r="S21" s="56"/>
      <c r="T21" s="56"/>
      <c r="U21" s="56"/>
      <c r="V21" s="56">
        <v>127.39</v>
      </c>
      <c r="W21" s="56"/>
      <c r="X21" s="56"/>
      <c r="Y21" s="56"/>
      <c r="Z21" s="56">
        <v>0.36</v>
      </c>
      <c r="AA21" s="56">
        <v>3377.45</v>
      </c>
      <c r="AB21" s="56"/>
    </row>
    <row r="22" spans="1:28" ht="27" customHeight="1">
      <c r="A22" s="56">
        <v>212</v>
      </c>
      <c r="B22" s="84" t="s">
        <v>413</v>
      </c>
      <c r="C22" s="84" t="s">
        <v>413</v>
      </c>
      <c r="D22" s="95" t="s">
        <v>428</v>
      </c>
      <c r="E22" s="56">
        <f t="shared" si="2"/>
        <v>1.1100000000000001</v>
      </c>
      <c r="F22" s="56"/>
      <c r="G22" s="56"/>
      <c r="H22" s="56"/>
      <c r="I22" s="56"/>
      <c r="J22" s="56">
        <v>1.1100000000000001</v>
      </c>
      <c r="K22" s="56"/>
      <c r="L22" s="56"/>
      <c r="M22" s="56"/>
      <c r="N22" s="56"/>
      <c r="O22" s="56"/>
      <c r="P22" s="56"/>
      <c r="Q22" s="56">
        <f t="shared" ref="Q22:Q32" si="4">R22+V22+Z22</f>
        <v>1.1100000000000001</v>
      </c>
      <c r="R22" s="56"/>
      <c r="S22" s="56"/>
      <c r="T22" s="56"/>
      <c r="U22" s="56"/>
      <c r="V22" s="56">
        <v>1.1100000000000001</v>
      </c>
      <c r="W22" s="56"/>
      <c r="X22" s="56"/>
      <c r="Y22" s="56"/>
      <c r="Z22" s="56"/>
      <c r="AA22" s="56">
        <v>2255.5300000000002</v>
      </c>
      <c r="AB22" s="56"/>
    </row>
    <row r="23" spans="1:28" ht="21" customHeight="1">
      <c r="A23" s="56">
        <v>214</v>
      </c>
      <c r="B23" s="84" t="s">
        <v>426</v>
      </c>
      <c r="C23" s="84" t="s">
        <v>429</v>
      </c>
      <c r="D23" s="95" t="s">
        <v>430</v>
      </c>
      <c r="E23" s="56">
        <f t="shared" si="2"/>
        <v>5.63</v>
      </c>
      <c r="F23" s="56"/>
      <c r="G23" s="56"/>
      <c r="H23" s="56"/>
      <c r="I23" s="56"/>
      <c r="J23" s="56">
        <v>5.63</v>
      </c>
      <c r="K23" s="56"/>
      <c r="L23" s="56"/>
      <c r="M23" s="56"/>
      <c r="N23" s="56"/>
      <c r="O23" s="56"/>
      <c r="P23" s="56"/>
      <c r="Q23" s="56">
        <f t="shared" si="4"/>
        <v>5.63</v>
      </c>
      <c r="R23" s="56"/>
      <c r="S23" s="56"/>
      <c r="T23" s="56"/>
      <c r="U23" s="56"/>
      <c r="V23" s="56">
        <v>5.63</v>
      </c>
      <c r="W23" s="56"/>
      <c r="X23" s="56"/>
      <c r="Y23" s="56"/>
      <c r="Z23" s="56"/>
      <c r="AA23" s="56"/>
      <c r="AB23" s="56"/>
    </row>
    <row r="24" spans="1:28" ht="25.5" customHeight="1">
      <c r="A24" s="56">
        <v>214</v>
      </c>
      <c r="B24" s="84" t="s">
        <v>426</v>
      </c>
      <c r="C24" s="84" t="s">
        <v>413</v>
      </c>
      <c r="D24" s="95" t="s">
        <v>431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>
        <v>1100</v>
      </c>
      <c r="AB24" s="56"/>
    </row>
    <row r="25" spans="1:28" ht="26.25" customHeight="1">
      <c r="A25" s="56">
        <v>214</v>
      </c>
      <c r="B25" s="84" t="s">
        <v>429</v>
      </c>
      <c r="C25" s="84" t="s">
        <v>432</v>
      </c>
      <c r="D25" s="95" t="s">
        <v>433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>
        <v>80.13</v>
      </c>
      <c r="AB25" s="56"/>
    </row>
    <row r="26" spans="1:28" ht="26.25" customHeight="1">
      <c r="A26" s="56">
        <v>206</v>
      </c>
      <c r="B26" s="84" t="s">
        <v>425</v>
      </c>
      <c r="C26" s="84" t="s">
        <v>413</v>
      </c>
      <c r="D26" s="95" t="s">
        <v>434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>
        <v>100</v>
      </c>
      <c r="AB26" s="56"/>
    </row>
    <row r="27" spans="1:28" ht="21" customHeight="1">
      <c r="A27" s="56">
        <v>221</v>
      </c>
      <c r="B27" s="84" t="s">
        <v>426</v>
      </c>
      <c r="C27" s="84" t="s">
        <v>426</v>
      </c>
      <c r="D27" s="95" t="s">
        <v>435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>
        <v>5.78</v>
      </c>
      <c r="AB27" s="56"/>
    </row>
    <row r="28" spans="1:28" ht="21" customHeight="1">
      <c r="A28" s="56">
        <v>211</v>
      </c>
      <c r="B28" s="84" t="s">
        <v>426</v>
      </c>
      <c r="C28" s="84" t="s">
        <v>412</v>
      </c>
      <c r="D28" s="95" t="s">
        <v>436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>
        <v>593.4</v>
      </c>
      <c r="AB28" s="56"/>
    </row>
    <row r="29" spans="1:28" ht="21" customHeight="1">
      <c r="A29" s="56">
        <v>221</v>
      </c>
      <c r="B29" s="84" t="s">
        <v>426</v>
      </c>
      <c r="C29" s="84" t="s">
        <v>425</v>
      </c>
      <c r="D29" s="95" t="s">
        <v>437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>
        <v>1435.78</v>
      </c>
      <c r="AB29" s="56"/>
    </row>
    <row r="30" spans="1:28" ht="21" customHeight="1">
      <c r="A30" s="56">
        <v>221</v>
      </c>
      <c r="B30" s="84" t="s">
        <v>426</v>
      </c>
      <c r="C30" s="84" t="s">
        <v>429</v>
      </c>
      <c r="D30" s="95" t="s">
        <v>438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>
        <v>897.87</v>
      </c>
      <c r="AB30" s="56"/>
    </row>
    <row r="31" spans="1:28" ht="25.5" customHeight="1">
      <c r="A31" s="56">
        <v>221</v>
      </c>
      <c r="B31" s="84" t="s">
        <v>439</v>
      </c>
      <c r="C31" s="84" t="s">
        <v>440</v>
      </c>
      <c r="D31" s="95" t="s">
        <v>441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>
        <v>1074.81</v>
      </c>
      <c r="AB31" s="56"/>
    </row>
    <row r="32" spans="1:28" ht="18.75" customHeight="1">
      <c r="A32" s="56">
        <v>221</v>
      </c>
      <c r="B32" s="84" t="s">
        <v>442</v>
      </c>
      <c r="C32" s="84" t="s">
        <v>439</v>
      </c>
      <c r="D32" s="95" t="s">
        <v>443</v>
      </c>
      <c r="E32" s="56">
        <f t="shared" si="2"/>
        <v>143.44</v>
      </c>
      <c r="F32" s="56">
        <v>143.44</v>
      </c>
      <c r="G32" s="56">
        <v>114.67</v>
      </c>
      <c r="H32" s="56">
        <v>28.77</v>
      </c>
      <c r="I32" s="56"/>
      <c r="J32" s="56"/>
      <c r="K32" s="56"/>
      <c r="L32" s="56"/>
      <c r="M32" s="56"/>
      <c r="N32" s="56"/>
      <c r="O32" s="56"/>
      <c r="P32" s="56"/>
      <c r="Q32" s="56">
        <f t="shared" si="4"/>
        <v>143.44</v>
      </c>
      <c r="R32" s="56">
        <v>143.44</v>
      </c>
      <c r="S32" s="56">
        <v>114.67</v>
      </c>
      <c r="T32" s="56">
        <v>28.77</v>
      </c>
      <c r="U32" s="56"/>
      <c r="V32" s="56"/>
      <c r="W32" s="56"/>
      <c r="X32" s="56"/>
      <c r="Y32" s="56"/>
      <c r="Z32" s="56"/>
      <c r="AA32" s="56"/>
      <c r="AB32" s="56"/>
    </row>
    <row r="33" spans="2:2">
      <c r="B33" s="89"/>
    </row>
    <row r="34" spans="2:2">
      <c r="B34" s="89"/>
    </row>
    <row r="35" spans="2:2">
      <c r="B35" s="89"/>
    </row>
    <row r="36" spans="2:2">
      <c r="B36" s="89"/>
    </row>
    <row r="37" spans="2:2">
      <c r="B37" s="89"/>
    </row>
    <row r="38" spans="2:2">
      <c r="B38" s="89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4" type="noConversion"/>
  <pageMargins left="0.27" right="0.15748031496062992" top="0.23622047244094491" bottom="0.23622047244094491" header="0.15748031496062992" footer="0.15748031496062992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9"/>
  <sheetViews>
    <sheetView workbookViewId="0">
      <selection activeCell="J20" sqref="J20"/>
    </sheetView>
  </sheetViews>
  <sheetFormatPr defaultColWidth="9" defaultRowHeight="13.5"/>
  <cols>
    <col min="1" max="1" width="5.5" customWidth="1"/>
    <col min="2" max="2" width="8" customWidth="1"/>
    <col min="3" max="3" width="25.375" customWidth="1"/>
    <col min="4" max="4" width="9.25" customWidth="1"/>
    <col min="5" max="5" width="9.5" customWidth="1"/>
    <col min="6" max="6" width="8.625" customWidth="1"/>
    <col min="7" max="7" width="8.75" customWidth="1"/>
    <col min="8" max="8" width="5.625" customWidth="1"/>
    <col min="9" max="9" width="8.625" customWidth="1"/>
    <col min="11" max="11" width="6.75" customWidth="1"/>
    <col min="13" max="14" width="7.375" customWidth="1"/>
    <col min="15" max="15" width="6.375" customWidth="1"/>
    <col min="16" max="16" width="7" customWidth="1"/>
    <col min="17" max="17" width="5.375" customWidth="1"/>
    <col min="18" max="18" width="7" customWidth="1"/>
    <col min="19" max="19" width="5.25" customWidth="1"/>
  </cols>
  <sheetData>
    <row r="1" spans="1:19" ht="15" customHeight="1">
      <c r="A1" s="40"/>
      <c r="B1" s="40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9" ht="33.950000000000003" customHeight="1">
      <c r="A2" s="113" t="s">
        <v>108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20.100000000000001" customHeight="1">
      <c r="A3" s="40"/>
      <c r="B3" s="40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158" t="s">
        <v>39</v>
      </c>
      <c r="S3" s="158"/>
    </row>
    <row r="4" spans="1:19" ht="48" customHeight="1">
      <c r="A4" s="150" t="s">
        <v>109</v>
      </c>
      <c r="B4" s="156"/>
      <c r="C4" s="150" t="s">
        <v>110</v>
      </c>
      <c r="D4" s="117" t="s">
        <v>111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20.100000000000001" customHeight="1">
      <c r="A5" s="152"/>
      <c r="B5" s="157"/>
      <c r="C5" s="151"/>
      <c r="D5" s="153" t="s">
        <v>112</v>
      </c>
      <c r="E5" s="159" t="s">
        <v>113</v>
      </c>
      <c r="F5" s="160"/>
      <c r="G5" s="160"/>
      <c r="H5" s="160"/>
      <c r="I5" s="160"/>
      <c r="J5" s="160"/>
      <c r="K5" s="160"/>
      <c r="L5" s="160"/>
      <c r="M5" s="160"/>
      <c r="N5" s="160"/>
      <c r="O5" s="161"/>
      <c r="P5" s="168" t="s">
        <v>114</v>
      </c>
      <c r="Q5" s="169"/>
      <c r="R5" s="169"/>
      <c r="S5" s="170"/>
    </row>
    <row r="6" spans="1:19" ht="20.100000000000001" customHeight="1">
      <c r="A6" s="148" t="s">
        <v>70</v>
      </c>
      <c r="B6" s="148" t="s">
        <v>71</v>
      </c>
      <c r="C6" s="151"/>
      <c r="D6" s="154"/>
      <c r="E6" s="165" t="s">
        <v>64</v>
      </c>
      <c r="F6" s="162" t="s">
        <v>115</v>
      </c>
      <c r="G6" s="163"/>
      <c r="H6" s="163"/>
      <c r="I6" s="163"/>
      <c r="J6" s="163"/>
      <c r="K6" s="163"/>
      <c r="L6" s="163"/>
      <c r="M6" s="164"/>
      <c r="N6" s="167" t="s">
        <v>116</v>
      </c>
      <c r="O6" s="167" t="s">
        <v>117</v>
      </c>
      <c r="P6" s="171"/>
      <c r="Q6" s="172"/>
      <c r="R6" s="172"/>
      <c r="S6" s="173"/>
    </row>
    <row r="7" spans="1:19" ht="66.95" customHeight="1">
      <c r="A7" s="149"/>
      <c r="B7" s="149"/>
      <c r="C7" s="152"/>
      <c r="D7" s="155"/>
      <c r="E7" s="166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67"/>
      <c r="O7" s="167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3">
        <v>1</v>
      </c>
      <c r="B8" s="43">
        <v>2</v>
      </c>
      <c r="C8" s="44">
        <v>3</v>
      </c>
      <c r="D8" s="43">
        <v>4</v>
      </c>
      <c r="E8" s="43">
        <v>5</v>
      </c>
      <c r="F8" s="43">
        <v>6</v>
      </c>
      <c r="G8" s="43">
        <v>7</v>
      </c>
      <c r="H8" s="44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  <c r="N8" s="43">
        <v>14</v>
      </c>
      <c r="O8" s="43">
        <v>15</v>
      </c>
      <c r="P8" s="43">
        <v>16</v>
      </c>
      <c r="Q8" s="43">
        <v>17</v>
      </c>
      <c r="R8" s="44">
        <v>18</v>
      </c>
      <c r="S8" s="43">
        <v>19</v>
      </c>
    </row>
    <row r="9" spans="1:19" ht="20.100000000000001" customHeight="1">
      <c r="A9" s="145" t="s">
        <v>128</v>
      </c>
      <c r="B9" s="146"/>
      <c r="C9" s="147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20.100000000000001" customHeight="1">
      <c r="A10" s="45">
        <v>301</v>
      </c>
      <c r="B10" s="46" t="s">
        <v>129</v>
      </c>
      <c r="C10" s="47" t="s">
        <v>65</v>
      </c>
      <c r="D10" s="48">
        <f>E10+P10</f>
        <v>2002.4800000000002</v>
      </c>
      <c r="E10" s="48">
        <f>F10+N10+O10</f>
        <v>2002.4800000000002</v>
      </c>
      <c r="F10" s="48">
        <f>SUM(G10:M10)</f>
        <v>2002.4800000000002</v>
      </c>
      <c r="G10" s="48">
        <f>SUM(G11:G23)</f>
        <v>1985.2000000000003</v>
      </c>
      <c r="H10" s="48"/>
      <c r="I10" s="48"/>
      <c r="J10" s="48"/>
      <c r="K10" s="48"/>
      <c r="L10" s="48"/>
      <c r="M10" s="48">
        <f t="shared" ref="M10" si="0">SUM(M11:M23)</f>
        <v>17.28</v>
      </c>
      <c r="N10" s="48"/>
      <c r="O10" s="48"/>
      <c r="P10" s="48"/>
      <c r="Q10" s="48"/>
      <c r="R10" s="48"/>
      <c r="S10" s="48"/>
    </row>
    <row r="11" spans="1:19" ht="20.100000000000001" customHeight="1">
      <c r="A11" s="49"/>
      <c r="B11" s="46" t="s">
        <v>130</v>
      </c>
      <c r="C11" s="50" t="s">
        <v>131</v>
      </c>
      <c r="D11" s="48">
        <f t="shared" ref="D11:D69" si="1">E11+P11</f>
        <v>538.5</v>
      </c>
      <c r="E11" s="48">
        <f t="shared" ref="E11:E69" si="2">F11+N11+O11</f>
        <v>538.5</v>
      </c>
      <c r="F11" s="48">
        <f t="shared" ref="F11:F69" si="3">SUM(G11:M11)</f>
        <v>538.5</v>
      </c>
      <c r="G11" s="48">
        <v>538.5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 ht="20.100000000000001" customHeight="1">
      <c r="A12" s="49"/>
      <c r="B12" s="46" t="s">
        <v>132</v>
      </c>
      <c r="C12" s="50" t="s">
        <v>133</v>
      </c>
      <c r="D12" s="48">
        <f t="shared" si="1"/>
        <v>504.95</v>
      </c>
      <c r="E12" s="48">
        <f t="shared" si="2"/>
        <v>504.95</v>
      </c>
      <c r="F12" s="48">
        <f t="shared" si="3"/>
        <v>504.95</v>
      </c>
      <c r="G12" s="48">
        <v>504.95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 ht="20.100000000000001" customHeight="1">
      <c r="A13" s="49"/>
      <c r="B13" s="46" t="s">
        <v>134</v>
      </c>
      <c r="C13" s="50" t="s">
        <v>135</v>
      </c>
      <c r="D13" s="48">
        <f t="shared" si="1"/>
        <v>44.26</v>
      </c>
      <c r="E13" s="48">
        <f t="shared" si="2"/>
        <v>44.26</v>
      </c>
      <c r="F13" s="48">
        <f t="shared" si="3"/>
        <v>44.26</v>
      </c>
      <c r="G13" s="48">
        <v>44.26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20.100000000000001" customHeight="1">
      <c r="A14" s="49"/>
      <c r="B14" s="46" t="s">
        <v>136</v>
      </c>
      <c r="C14" s="50" t="s">
        <v>137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1:19" ht="20.100000000000001" customHeight="1">
      <c r="A15" s="49"/>
      <c r="B15" s="46" t="s">
        <v>138</v>
      </c>
      <c r="C15" s="50" t="s">
        <v>139</v>
      </c>
      <c r="D15" s="48">
        <f t="shared" si="1"/>
        <v>172.36</v>
      </c>
      <c r="E15" s="48">
        <f t="shared" si="2"/>
        <v>172.36</v>
      </c>
      <c r="F15" s="48">
        <f t="shared" si="3"/>
        <v>172.36</v>
      </c>
      <c r="G15" s="48">
        <v>172.36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</row>
    <row r="16" spans="1:19" ht="20.100000000000001" customHeight="1">
      <c r="A16" s="49"/>
      <c r="B16" s="46" t="s">
        <v>140</v>
      </c>
      <c r="C16" s="50" t="s">
        <v>141</v>
      </c>
      <c r="D16" s="48">
        <f t="shared" si="1"/>
        <v>295.97000000000003</v>
      </c>
      <c r="E16" s="48">
        <f t="shared" si="2"/>
        <v>295.97000000000003</v>
      </c>
      <c r="F16" s="48">
        <f t="shared" si="3"/>
        <v>295.97000000000003</v>
      </c>
      <c r="G16" s="48">
        <v>295.97000000000003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20.100000000000001" customHeight="1">
      <c r="A17" s="49"/>
      <c r="B17" s="46" t="s">
        <v>142</v>
      </c>
      <c r="C17" s="50" t="s">
        <v>143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20.100000000000001" customHeight="1">
      <c r="A18" s="49"/>
      <c r="B18" s="46" t="s">
        <v>144</v>
      </c>
      <c r="C18" s="50" t="s">
        <v>145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20.100000000000001" customHeight="1">
      <c r="A19" s="49"/>
      <c r="B19" s="46" t="s">
        <v>146</v>
      </c>
      <c r="C19" s="50" t="s">
        <v>147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ht="20.100000000000001" customHeight="1">
      <c r="A20" s="49"/>
      <c r="B20" s="46" t="s">
        <v>148</v>
      </c>
      <c r="C20" s="50" t="s">
        <v>149</v>
      </c>
      <c r="D20" s="48">
        <f t="shared" si="1"/>
        <v>57.72</v>
      </c>
      <c r="E20" s="48">
        <f t="shared" si="2"/>
        <v>57.72</v>
      </c>
      <c r="F20" s="48">
        <f t="shared" si="3"/>
        <v>57.72</v>
      </c>
      <c r="G20" s="48">
        <v>57.72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ht="20.100000000000001" customHeight="1">
      <c r="A21" s="49"/>
      <c r="B21" s="46" t="s">
        <v>150</v>
      </c>
      <c r="C21" s="50" t="s">
        <v>151</v>
      </c>
      <c r="D21" s="48">
        <f t="shared" si="1"/>
        <v>143.44</v>
      </c>
      <c r="E21" s="48">
        <f t="shared" si="2"/>
        <v>143.44</v>
      </c>
      <c r="F21" s="48">
        <f t="shared" si="3"/>
        <v>143.44</v>
      </c>
      <c r="G21" s="48">
        <v>143.44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20.100000000000001" customHeight="1">
      <c r="A22" s="49"/>
      <c r="B22" s="46" t="s">
        <v>152</v>
      </c>
      <c r="C22" s="50" t="s">
        <v>153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20.100000000000001" customHeight="1">
      <c r="A23" s="49"/>
      <c r="B23" s="46" t="s">
        <v>154</v>
      </c>
      <c r="C23" s="50" t="s">
        <v>155</v>
      </c>
      <c r="D23" s="48">
        <f t="shared" si="1"/>
        <v>245.28</v>
      </c>
      <c r="E23" s="48">
        <f t="shared" ref="E23" si="4">F23+N23+O23</f>
        <v>245.28</v>
      </c>
      <c r="F23" s="48">
        <f t="shared" ref="F23" si="5">SUM(G23:M23)</f>
        <v>245.28</v>
      </c>
      <c r="G23" s="48">
        <v>228</v>
      </c>
      <c r="H23" s="48"/>
      <c r="I23" s="48"/>
      <c r="J23" s="48"/>
      <c r="K23" s="48"/>
      <c r="L23" s="48"/>
      <c r="M23" s="48">
        <v>17.28</v>
      </c>
      <c r="N23" s="48"/>
      <c r="O23" s="48"/>
      <c r="P23" s="48"/>
      <c r="Q23" s="48"/>
      <c r="R23" s="48"/>
      <c r="S23" s="48"/>
    </row>
    <row r="24" spans="1:19" ht="20.100000000000001" customHeight="1">
      <c r="A24" s="45">
        <v>302</v>
      </c>
      <c r="B24" s="46"/>
      <c r="C24" s="47" t="s">
        <v>66</v>
      </c>
      <c r="D24" s="48">
        <f t="shared" si="1"/>
        <v>486.51</v>
      </c>
      <c r="E24" s="48">
        <f t="shared" si="2"/>
        <v>481.56</v>
      </c>
      <c r="F24" s="48">
        <f t="shared" si="3"/>
        <v>481.56</v>
      </c>
      <c r="G24" s="48">
        <f>SUM(G25:G51)</f>
        <v>284.42</v>
      </c>
      <c r="H24" s="48"/>
      <c r="I24" s="48">
        <f t="shared" ref="I24" si="6">SUM(I25:I51)</f>
        <v>30</v>
      </c>
      <c r="J24" s="48">
        <f>SUM(J25:J51)</f>
        <v>39.5</v>
      </c>
      <c r="K24" s="48"/>
      <c r="L24" s="48"/>
      <c r="M24" s="48">
        <f t="shared" ref="M24" si="7">SUM(M25:M51)</f>
        <v>127.64</v>
      </c>
      <c r="N24" s="48"/>
      <c r="O24" s="48"/>
      <c r="P24" s="48">
        <f>Q24+R24+S24</f>
        <v>4.95</v>
      </c>
      <c r="Q24" s="48"/>
      <c r="R24" s="48"/>
      <c r="S24" s="48">
        <f t="shared" ref="S24" si="8">SUM(S25:S51)</f>
        <v>4.95</v>
      </c>
    </row>
    <row r="25" spans="1:19" ht="20.100000000000001" customHeight="1">
      <c r="A25" s="49"/>
      <c r="B25" s="46" t="s">
        <v>130</v>
      </c>
      <c r="C25" s="50" t="s">
        <v>156</v>
      </c>
      <c r="D25" s="48">
        <f t="shared" si="1"/>
        <v>46.43</v>
      </c>
      <c r="E25" s="48">
        <f t="shared" si="2"/>
        <v>46.43</v>
      </c>
      <c r="F25" s="48">
        <f t="shared" si="3"/>
        <v>46.43</v>
      </c>
      <c r="G25" s="48">
        <v>16.079999999999998</v>
      </c>
      <c r="H25" s="48"/>
      <c r="I25" s="48"/>
      <c r="J25" s="48">
        <v>9.5</v>
      </c>
      <c r="K25" s="48"/>
      <c r="L25" s="48"/>
      <c r="M25" s="48">
        <v>20.85</v>
      </c>
      <c r="N25" s="48"/>
      <c r="O25" s="48"/>
      <c r="P25" s="48"/>
      <c r="Q25" s="48"/>
      <c r="R25" s="48"/>
      <c r="S25" s="48"/>
    </row>
    <row r="26" spans="1:19" ht="20.100000000000001" customHeight="1">
      <c r="A26" s="49"/>
      <c r="B26" s="46" t="s">
        <v>132</v>
      </c>
      <c r="C26" s="50" t="s">
        <v>157</v>
      </c>
      <c r="D26" s="48">
        <f t="shared" si="1"/>
        <v>10</v>
      </c>
      <c r="E26" s="48">
        <f t="shared" si="2"/>
        <v>10</v>
      </c>
      <c r="F26" s="48">
        <f t="shared" si="3"/>
        <v>10</v>
      </c>
      <c r="G26" s="48">
        <v>2</v>
      </c>
      <c r="H26" s="48"/>
      <c r="I26" s="48"/>
      <c r="J26" s="48"/>
      <c r="K26" s="48"/>
      <c r="L26" s="48"/>
      <c r="M26" s="48">
        <v>8</v>
      </c>
      <c r="N26" s="48"/>
      <c r="O26" s="48"/>
      <c r="P26" s="48"/>
      <c r="Q26" s="48"/>
      <c r="R26" s="48"/>
      <c r="S26" s="48"/>
    </row>
    <row r="27" spans="1:19" ht="20.100000000000001" customHeight="1">
      <c r="A27" s="49"/>
      <c r="B27" s="46" t="s">
        <v>134</v>
      </c>
      <c r="C27" s="50" t="s">
        <v>158</v>
      </c>
      <c r="D27" s="48">
        <f t="shared" si="1"/>
        <v>2</v>
      </c>
      <c r="E27" s="48">
        <f t="shared" si="2"/>
        <v>2</v>
      </c>
      <c r="F27" s="48">
        <f t="shared" si="3"/>
        <v>2</v>
      </c>
      <c r="G27" s="48"/>
      <c r="H27" s="48"/>
      <c r="I27" s="48"/>
      <c r="J27" s="48"/>
      <c r="K27" s="48"/>
      <c r="L27" s="48"/>
      <c r="M27" s="48">
        <v>2</v>
      </c>
      <c r="N27" s="48"/>
      <c r="O27" s="48"/>
      <c r="P27" s="48"/>
      <c r="Q27" s="48"/>
      <c r="R27" s="48"/>
      <c r="S27" s="48"/>
    </row>
    <row r="28" spans="1:19" ht="20.100000000000001" customHeight="1">
      <c r="A28" s="49"/>
      <c r="B28" s="46" t="s">
        <v>159</v>
      </c>
      <c r="C28" s="50" t="s">
        <v>160</v>
      </c>
      <c r="D28" s="48">
        <f t="shared" si="1"/>
        <v>0.04</v>
      </c>
      <c r="E28" s="48">
        <f t="shared" si="2"/>
        <v>0.04</v>
      </c>
      <c r="F28" s="48">
        <f t="shared" si="3"/>
        <v>0.04</v>
      </c>
      <c r="G28" s="48">
        <v>0.04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</row>
    <row r="29" spans="1:19" ht="20.100000000000001" customHeight="1">
      <c r="A29" s="49"/>
      <c r="B29" s="46" t="s">
        <v>161</v>
      </c>
      <c r="C29" s="50" t="s">
        <v>162</v>
      </c>
      <c r="D29" s="48">
        <f t="shared" si="1"/>
        <v>4.2</v>
      </c>
      <c r="E29" s="48">
        <f t="shared" si="2"/>
        <v>4.2</v>
      </c>
      <c r="F29" s="48">
        <f t="shared" si="3"/>
        <v>4.2</v>
      </c>
      <c r="G29" s="48">
        <v>4.2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</row>
    <row r="30" spans="1:19" ht="20.100000000000001" customHeight="1">
      <c r="A30" s="49"/>
      <c r="B30" s="46" t="s">
        <v>136</v>
      </c>
      <c r="C30" s="50" t="s">
        <v>163</v>
      </c>
      <c r="D30" s="48">
        <f t="shared" si="1"/>
        <v>10.74</v>
      </c>
      <c r="E30" s="48">
        <f t="shared" si="2"/>
        <v>10.74</v>
      </c>
      <c r="F30" s="48">
        <f t="shared" si="3"/>
        <v>10.74</v>
      </c>
      <c r="G30" s="48">
        <v>6.54</v>
      </c>
      <c r="H30" s="48"/>
      <c r="I30" s="48"/>
      <c r="J30" s="48"/>
      <c r="K30" s="48"/>
      <c r="L30" s="48"/>
      <c r="M30" s="48">
        <v>4.2</v>
      </c>
      <c r="N30" s="48"/>
      <c r="O30" s="48"/>
      <c r="P30" s="48"/>
      <c r="Q30" s="48"/>
      <c r="R30" s="48"/>
      <c r="S30" s="48"/>
    </row>
    <row r="31" spans="1:19" ht="20.100000000000001" customHeight="1">
      <c r="A31" s="49"/>
      <c r="B31" s="46" t="s">
        <v>138</v>
      </c>
      <c r="C31" s="50" t="s">
        <v>164</v>
      </c>
      <c r="D31" s="48">
        <f t="shared" si="1"/>
        <v>31.5</v>
      </c>
      <c r="E31" s="48">
        <f t="shared" si="2"/>
        <v>31.5</v>
      </c>
      <c r="F31" s="48">
        <f t="shared" si="3"/>
        <v>31.5</v>
      </c>
      <c r="G31" s="48">
        <v>17.5</v>
      </c>
      <c r="H31" s="48"/>
      <c r="I31" s="48"/>
      <c r="J31" s="48"/>
      <c r="K31" s="48"/>
      <c r="L31" s="48"/>
      <c r="M31" s="48">
        <v>14</v>
      </c>
      <c r="N31" s="48"/>
      <c r="O31" s="48"/>
      <c r="P31" s="48"/>
      <c r="Q31" s="48"/>
      <c r="R31" s="48"/>
      <c r="S31" s="48"/>
    </row>
    <row r="32" spans="1:19" ht="20.100000000000001" customHeight="1">
      <c r="A32" s="49"/>
      <c r="B32" s="46" t="s">
        <v>140</v>
      </c>
      <c r="C32" s="50" t="s">
        <v>165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19" ht="20.100000000000001" customHeight="1">
      <c r="A33" s="49"/>
      <c r="B33" s="46" t="s">
        <v>142</v>
      </c>
      <c r="C33" s="50" t="s">
        <v>166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1:19" ht="20.100000000000001" customHeight="1">
      <c r="A34" s="49"/>
      <c r="B34" s="46" t="s">
        <v>146</v>
      </c>
      <c r="C34" s="50" t="s">
        <v>167</v>
      </c>
      <c r="D34" s="48">
        <f t="shared" si="1"/>
        <v>32.26</v>
      </c>
      <c r="E34" s="48">
        <f t="shared" si="2"/>
        <v>32.26</v>
      </c>
      <c r="F34" s="48">
        <f t="shared" si="3"/>
        <v>32.26</v>
      </c>
      <c r="G34" s="48">
        <v>11.26</v>
      </c>
      <c r="H34" s="48"/>
      <c r="I34" s="48">
        <v>10</v>
      </c>
      <c r="J34" s="48">
        <v>10</v>
      </c>
      <c r="K34" s="48"/>
      <c r="L34" s="48"/>
      <c r="M34" s="48">
        <v>1</v>
      </c>
      <c r="N34" s="48"/>
      <c r="O34" s="48"/>
      <c r="P34" s="48"/>
      <c r="Q34" s="48"/>
      <c r="R34" s="48"/>
      <c r="S34" s="48"/>
    </row>
    <row r="35" spans="1:19" ht="20.100000000000001" customHeight="1">
      <c r="A35" s="49"/>
      <c r="B35" s="46" t="s">
        <v>148</v>
      </c>
      <c r="C35" s="50" t="s">
        <v>168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1:19" ht="20.100000000000001" customHeight="1">
      <c r="A36" s="49"/>
      <c r="B36" s="46" t="s">
        <v>150</v>
      </c>
      <c r="C36" s="50" t="s">
        <v>169</v>
      </c>
      <c r="D36" s="48">
        <f t="shared" si="1"/>
        <v>20.5</v>
      </c>
      <c r="E36" s="48">
        <f t="shared" si="2"/>
        <v>20.5</v>
      </c>
      <c r="F36" s="48">
        <f t="shared" si="3"/>
        <v>20.5</v>
      </c>
      <c r="G36" s="48">
        <v>5.5</v>
      </c>
      <c r="H36" s="48"/>
      <c r="I36" s="48">
        <v>5</v>
      </c>
      <c r="J36" s="48">
        <v>5</v>
      </c>
      <c r="K36" s="48"/>
      <c r="L36" s="48"/>
      <c r="M36" s="48">
        <v>5</v>
      </c>
      <c r="N36" s="48"/>
      <c r="O36" s="48"/>
      <c r="P36" s="48"/>
      <c r="Q36" s="48"/>
      <c r="R36" s="48"/>
      <c r="S36" s="48"/>
    </row>
    <row r="37" spans="1:19" ht="14.25">
      <c r="A37" s="49"/>
      <c r="B37" s="46" t="s">
        <v>152</v>
      </c>
      <c r="C37" s="50" t="s">
        <v>170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1:19" ht="14.25">
      <c r="A38" s="49"/>
      <c r="B38" s="46" t="s">
        <v>171</v>
      </c>
      <c r="C38" s="50" t="s">
        <v>172</v>
      </c>
      <c r="D38" s="48">
        <f t="shared" si="1"/>
        <v>2</v>
      </c>
      <c r="E38" s="48">
        <f t="shared" si="2"/>
        <v>2</v>
      </c>
      <c r="F38" s="48">
        <f t="shared" si="3"/>
        <v>2</v>
      </c>
      <c r="G38" s="48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19" ht="14.25">
      <c r="A39" s="49"/>
      <c r="B39" s="46" t="s">
        <v>173</v>
      </c>
      <c r="C39" s="50" t="s">
        <v>174</v>
      </c>
      <c r="D39" s="48">
        <f t="shared" si="1"/>
        <v>5.8</v>
      </c>
      <c r="E39" s="48">
        <f t="shared" si="2"/>
        <v>5.8</v>
      </c>
      <c r="F39" s="48">
        <f t="shared" si="3"/>
        <v>5.8</v>
      </c>
      <c r="G39" s="48">
        <v>5.8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</row>
    <row r="40" spans="1:19" ht="14.25">
      <c r="A40" s="49"/>
      <c r="B40" s="46" t="s">
        <v>175</v>
      </c>
      <c r="C40" s="50" t="s">
        <v>176</v>
      </c>
      <c r="D40" s="48">
        <f t="shared" si="1"/>
        <v>9.1999999999999993</v>
      </c>
      <c r="E40" s="48">
        <f t="shared" si="2"/>
        <v>9.1999999999999993</v>
      </c>
      <c r="F40" s="48">
        <f t="shared" si="3"/>
        <v>9.1999999999999993</v>
      </c>
      <c r="G40" s="48">
        <v>9.1999999999999993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</row>
    <row r="41" spans="1:19" ht="14.25">
      <c r="A41" s="49"/>
      <c r="B41" s="46" t="s">
        <v>177</v>
      </c>
      <c r="C41" s="50" t="s">
        <v>178</v>
      </c>
      <c r="D41" s="48">
        <f t="shared" si="1"/>
        <v>9.34</v>
      </c>
      <c r="E41" s="48">
        <f t="shared" si="2"/>
        <v>9.34</v>
      </c>
      <c r="F41" s="48">
        <f t="shared" si="3"/>
        <v>9.34</v>
      </c>
      <c r="G41" s="48"/>
      <c r="H41" s="48"/>
      <c r="I41" s="48"/>
      <c r="J41" s="48"/>
      <c r="K41" s="48"/>
      <c r="L41" s="48"/>
      <c r="M41" s="48">
        <v>9.34</v>
      </c>
      <c r="N41" s="48"/>
      <c r="O41" s="48"/>
      <c r="P41" s="48"/>
      <c r="Q41" s="48"/>
      <c r="R41" s="48"/>
      <c r="S41" s="48"/>
    </row>
    <row r="42" spans="1:19" ht="14.25">
      <c r="A42" s="49"/>
      <c r="B42" s="46" t="s">
        <v>179</v>
      </c>
      <c r="C42" s="50" t="s">
        <v>180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ht="14.25">
      <c r="A43" s="49"/>
      <c r="B43" s="46" t="s">
        <v>181</v>
      </c>
      <c r="C43" s="50" t="s">
        <v>182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19" ht="14.25">
      <c r="A44" s="49"/>
      <c r="B44" s="46" t="s">
        <v>183</v>
      </c>
      <c r="C44" s="50" t="s">
        <v>184</v>
      </c>
      <c r="D44" s="48">
        <f t="shared" si="1"/>
        <v>5.66</v>
      </c>
      <c r="E44" s="48">
        <f t="shared" si="2"/>
        <v>5.66</v>
      </c>
      <c r="F44" s="48">
        <f t="shared" si="3"/>
        <v>5.66</v>
      </c>
      <c r="G44" s="48"/>
      <c r="H44" s="48"/>
      <c r="I44" s="48"/>
      <c r="J44" s="48"/>
      <c r="K44" s="48"/>
      <c r="L44" s="48"/>
      <c r="M44" s="48">
        <v>5.66</v>
      </c>
      <c r="N44" s="48"/>
      <c r="O44" s="48"/>
      <c r="P44" s="48"/>
      <c r="Q44" s="48"/>
      <c r="R44" s="48"/>
      <c r="S44" s="48"/>
    </row>
    <row r="45" spans="1:19" ht="14.25">
      <c r="A45" s="49"/>
      <c r="B45" s="46" t="s">
        <v>185</v>
      </c>
      <c r="C45" s="50" t="s">
        <v>186</v>
      </c>
      <c r="D45" s="48">
        <f t="shared" si="1"/>
        <v>109</v>
      </c>
      <c r="E45" s="48">
        <f t="shared" si="2"/>
        <v>109</v>
      </c>
      <c r="F45" s="48">
        <f t="shared" si="3"/>
        <v>109</v>
      </c>
      <c r="G45" s="48">
        <v>104</v>
      </c>
      <c r="H45" s="48"/>
      <c r="I45" s="48"/>
      <c r="J45" s="48"/>
      <c r="K45" s="48"/>
      <c r="L45" s="48"/>
      <c r="M45" s="48">
        <v>5</v>
      </c>
      <c r="N45" s="48"/>
      <c r="O45" s="48"/>
      <c r="P45" s="48"/>
      <c r="Q45" s="48"/>
      <c r="R45" s="48"/>
      <c r="S45" s="48"/>
    </row>
    <row r="46" spans="1:19" ht="14.25">
      <c r="A46" s="49"/>
      <c r="B46" s="46" t="s">
        <v>187</v>
      </c>
      <c r="C46" s="50" t="s">
        <v>188</v>
      </c>
      <c r="D46" s="48">
        <f t="shared" si="1"/>
        <v>4.5</v>
      </c>
      <c r="E46" s="48">
        <f t="shared" si="2"/>
        <v>4.5</v>
      </c>
      <c r="F46" s="48">
        <f t="shared" si="3"/>
        <v>4.5</v>
      </c>
      <c r="G46" s="48">
        <v>1</v>
      </c>
      <c r="H46" s="48"/>
      <c r="I46" s="48"/>
      <c r="J46" s="48"/>
      <c r="K46" s="48"/>
      <c r="L46" s="48"/>
      <c r="M46" s="48">
        <v>3.5</v>
      </c>
      <c r="N46" s="48"/>
      <c r="O46" s="48"/>
      <c r="P46" s="48"/>
      <c r="Q46" s="48"/>
      <c r="R46" s="48"/>
      <c r="S46" s="48"/>
    </row>
    <row r="47" spans="1:19" ht="14.25">
      <c r="A47" s="49"/>
      <c r="B47" s="46" t="s">
        <v>189</v>
      </c>
      <c r="C47" s="50" t="s">
        <v>190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</row>
    <row r="48" spans="1:19" ht="14.25">
      <c r="A48" s="49"/>
      <c r="B48" s="46" t="s">
        <v>191</v>
      </c>
      <c r="C48" s="50" t="s">
        <v>192</v>
      </c>
      <c r="D48" s="48">
        <f t="shared" si="1"/>
        <v>49</v>
      </c>
      <c r="E48" s="48">
        <f t="shared" si="2"/>
        <v>49</v>
      </c>
      <c r="F48" s="48">
        <f t="shared" si="3"/>
        <v>49</v>
      </c>
      <c r="G48" s="48">
        <v>9</v>
      </c>
      <c r="H48" s="48"/>
      <c r="I48" s="48">
        <v>15</v>
      </c>
      <c r="J48" s="48">
        <v>15</v>
      </c>
      <c r="K48" s="48"/>
      <c r="L48" s="48"/>
      <c r="M48" s="48">
        <v>10</v>
      </c>
      <c r="N48" s="48"/>
      <c r="O48" s="48"/>
      <c r="P48" s="48"/>
      <c r="Q48" s="48"/>
      <c r="R48" s="48"/>
      <c r="S48" s="48"/>
    </row>
    <row r="49" spans="1:19" ht="14.25">
      <c r="A49" s="49"/>
      <c r="B49" s="46" t="s">
        <v>193</v>
      </c>
      <c r="C49" s="50" t="s">
        <v>194</v>
      </c>
      <c r="D49" s="48">
        <f t="shared" si="1"/>
        <v>84.36</v>
      </c>
      <c r="E49" s="48">
        <f t="shared" si="2"/>
        <v>84.36</v>
      </c>
      <c r="F49" s="48">
        <f t="shared" si="3"/>
        <v>84.36</v>
      </c>
      <c r="G49" s="48">
        <v>77.36</v>
      </c>
      <c r="H49" s="48"/>
      <c r="I49" s="48"/>
      <c r="J49" s="48"/>
      <c r="K49" s="48"/>
      <c r="L49" s="48"/>
      <c r="M49" s="48">
        <v>7</v>
      </c>
      <c r="N49" s="48"/>
      <c r="O49" s="48"/>
      <c r="P49" s="48"/>
      <c r="Q49" s="48"/>
      <c r="R49" s="48"/>
      <c r="S49" s="48"/>
    </row>
    <row r="50" spans="1:19" ht="14.25">
      <c r="A50" s="49"/>
      <c r="B50" s="46" t="s">
        <v>195</v>
      </c>
      <c r="C50" s="50" t="s">
        <v>196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</row>
    <row r="51" spans="1:19" ht="14.25">
      <c r="A51" s="49"/>
      <c r="B51" s="46" t="s">
        <v>154</v>
      </c>
      <c r="C51" s="50" t="s">
        <v>197</v>
      </c>
      <c r="D51" s="48">
        <f t="shared" si="1"/>
        <v>49.980000000000004</v>
      </c>
      <c r="E51" s="48">
        <f t="shared" si="2"/>
        <v>45.03</v>
      </c>
      <c r="F51" s="48">
        <f t="shared" si="3"/>
        <v>45.03</v>
      </c>
      <c r="G51" s="48">
        <v>12.94</v>
      </c>
      <c r="H51" s="48"/>
      <c r="I51" s="48"/>
      <c r="J51" s="48"/>
      <c r="K51" s="48"/>
      <c r="L51" s="48"/>
      <c r="M51" s="48">
        <v>32.090000000000003</v>
      </c>
      <c r="N51" s="48"/>
      <c r="O51" s="48"/>
      <c r="P51" s="48">
        <f>Q51+R51+S51</f>
        <v>4.95</v>
      </c>
      <c r="Q51" s="48"/>
      <c r="R51" s="48"/>
      <c r="S51" s="48">
        <v>4.95</v>
      </c>
    </row>
    <row r="52" spans="1:19" ht="14.25">
      <c r="A52" s="45">
        <v>303</v>
      </c>
      <c r="B52" s="46"/>
      <c r="C52" s="47" t="s">
        <v>67</v>
      </c>
      <c r="D52" s="48">
        <f t="shared" si="1"/>
        <v>2.88</v>
      </c>
      <c r="E52" s="48">
        <f t="shared" si="2"/>
        <v>2.88</v>
      </c>
      <c r="F52" s="48">
        <f t="shared" si="3"/>
        <v>2.88</v>
      </c>
      <c r="G52" s="48">
        <f>SUM(G53:G63)</f>
        <v>2.88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</row>
    <row r="53" spans="1:19" ht="14.25">
      <c r="A53" s="49"/>
      <c r="B53" s="46" t="s">
        <v>130</v>
      </c>
      <c r="C53" s="50" t="s">
        <v>198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</row>
    <row r="54" spans="1:19" ht="14.25">
      <c r="A54" s="49"/>
      <c r="B54" s="46" t="s">
        <v>132</v>
      </c>
      <c r="C54" s="50" t="s">
        <v>199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</row>
    <row r="55" spans="1:19" ht="14.25">
      <c r="A55" s="49"/>
      <c r="B55" s="46" t="s">
        <v>134</v>
      </c>
      <c r="C55" s="50" t="s">
        <v>200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spans="1:19" ht="14.25">
      <c r="A56" s="49"/>
      <c r="B56" s="46" t="s">
        <v>159</v>
      </c>
      <c r="C56" s="50" t="s">
        <v>201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1:19" ht="14.25">
      <c r="A57" s="49"/>
      <c r="B57" s="46" t="s">
        <v>161</v>
      </c>
      <c r="C57" s="50" t="s">
        <v>202</v>
      </c>
      <c r="D57" s="48">
        <f t="shared" si="1"/>
        <v>2.52</v>
      </c>
      <c r="E57" s="48">
        <f t="shared" si="2"/>
        <v>2.52</v>
      </c>
      <c r="F57" s="48">
        <f t="shared" si="3"/>
        <v>2.52</v>
      </c>
      <c r="G57" s="48">
        <v>2.52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spans="1:19" ht="14.25">
      <c r="A58" s="49"/>
      <c r="B58" s="46" t="s">
        <v>136</v>
      </c>
      <c r="C58" s="50" t="s">
        <v>203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spans="1:19" ht="14.25">
      <c r="A59" s="49"/>
      <c r="B59" s="46" t="s">
        <v>138</v>
      </c>
      <c r="C59" s="50" t="s">
        <v>204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spans="1:19" ht="14.25">
      <c r="A60" s="49"/>
      <c r="B60" s="46" t="s">
        <v>140</v>
      </c>
      <c r="C60" s="50" t="s">
        <v>205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spans="1:19" ht="14.25">
      <c r="A61" s="49"/>
      <c r="B61" s="46" t="s">
        <v>142</v>
      </c>
      <c r="C61" s="50" t="s">
        <v>206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spans="1:19" ht="14.25">
      <c r="A62" s="49"/>
      <c r="B62" s="46" t="s">
        <v>144</v>
      </c>
      <c r="C62" s="50" t="s">
        <v>207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spans="1:19" ht="14.25">
      <c r="A63" s="49"/>
      <c r="B63" s="46" t="s">
        <v>154</v>
      </c>
      <c r="C63" s="50" t="s">
        <v>208</v>
      </c>
      <c r="D63" s="48">
        <f t="shared" si="1"/>
        <v>0.36</v>
      </c>
      <c r="E63" s="48">
        <f t="shared" si="2"/>
        <v>0.36</v>
      </c>
      <c r="F63" s="48">
        <f t="shared" si="3"/>
        <v>0.36</v>
      </c>
      <c r="G63" s="48">
        <v>0.36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  <row r="64" spans="1:19" ht="14.25">
      <c r="A64" s="97">
        <v>310</v>
      </c>
      <c r="C64" s="98" t="s">
        <v>448</v>
      </c>
      <c r="D64" s="48">
        <f t="shared" si="1"/>
        <v>649.44000000000005</v>
      </c>
      <c r="E64" s="48">
        <f t="shared" si="2"/>
        <v>649.44000000000005</v>
      </c>
      <c r="F64" s="48">
        <f t="shared" si="3"/>
        <v>649.44000000000005</v>
      </c>
      <c r="G64" s="56">
        <f>SUM(G65:G68)</f>
        <v>649.44000000000005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1:19" ht="14.25">
      <c r="A65" s="56"/>
      <c r="B65" s="46" t="s">
        <v>130</v>
      </c>
      <c r="C65" s="99" t="s">
        <v>444</v>
      </c>
      <c r="D65" s="48">
        <f t="shared" si="1"/>
        <v>472</v>
      </c>
      <c r="E65" s="48">
        <f t="shared" si="2"/>
        <v>472</v>
      </c>
      <c r="F65" s="48">
        <f t="shared" si="3"/>
        <v>472</v>
      </c>
      <c r="G65" s="56">
        <v>472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1:19" ht="14.25">
      <c r="A66" s="56"/>
      <c r="B66" s="46" t="s">
        <v>132</v>
      </c>
      <c r="C66" s="99" t="s">
        <v>445</v>
      </c>
      <c r="D66" s="48">
        <f t="shared" si="1"/>
        <v>30.38</v>
      </c>
      <c r="E66" s="48">
        <f t="shared" si="2"/>
        <v>30.38</v>
      </c>
      <c r="F66" s="48">
        <f t="shared" si="3"/>
        <v>30.38</v>
      </c>
      <c r="G66" s="56">
        <v>30.38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1:19" ht="14.25">
      <c r="A67" s="56"/>
      <c r="B67" s="46" t="s">
        <v>134</v>
      </c>
      <c r="C67" s="99" t="s">
        <v>446</v>
      </c>
      <c r="D67" s="48">
        <f t="shared" si="1"/>
        <v>47.06</v>
      </c>
      <c r="E67" s="48">
        <f t="shared" si="2"/>
        <v>47.06</v>
      </c>
      <c r="F67" s="48">
        <f t="shared" si="3"/>
        <v>47.06</v>
      </c>
      <c r="G67" s="56">
        <v>47.06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1:19" ht="14.25">
      <c r="A68" s="56"/>
      <c r="B68" s="46" t="s">
        <v>154</v>
      </c>
      <c r="C68" s="99" t="s">
        <v>447</v>
      </c>
      <c r="D68" s="48">
        <f t="shared" si="1"/>
        <v>100</v>
      </c>
      <c r="E68" s="48">
        <f t="shared" si="2"/>
        <v>100</v>
      </c>
      <c r="F68" s="48">
        <f t="shared" si="3"/>
        <v>100</v>
      </c>
      <c r="G68" s="56">
        <v>100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1:19" ht="14.25">
      <c r="A69" s="56"/>
      <c r="B69" s="56"/>
      <c r="C69" s="100" t="s">
        <v>64</v>
      </c>
      <c r="D69" s="48">
        <f t="shared" si="1"/>
        <v>3141.3100000000004</v>
      </c>
      <c r="E69" s="48">
        <f t="shared" si="2"/>
        <v>3136.3600000000006</v>
      </c>
      <c r="F69" s="48">
        <f t="shared" si="3"/>
        <v>3136.3600000000006</v>
      </c>
      <c r="G69" s="56">
        <f>G10+G24+G52+G64</f>
        <v>2921.9400000000005</v>
      </c>
      <c r="H69" s="56"/>
      <c r="I69" s="56">
        <f t="shared" ref="I69" si="9">I10+I24+I52+I64</f>
        <v>30</v>
      </c>
      <c r="J69" s="56">
        <f>J10+J24+J52+J64</f>
        <v>39.5</v>
      </c>
      <c r="K69" s="56"/>
      <c r="L69" s="56"/>
      <c r="M69" s="56">
        <f t="shared" ref="M69" si="10">M10+M24+M52+M64</f>
        <v>144.92000000000002</v>
      </c>
      <c r="N69" s="56"/>
      <c r="O69" s="56"/>
      <c r="P69" s="56">
        <f t="shared" ref="P69" si="11">P10+P24+P52+P64</f>
        <v>4.95</v>
      </c>
      <c r="Q69" s="56"/>
      <c r="R69" s="56"/>
      <c r="S69" s="56">
        <f t="shared" ref="S69" si="12">S10+S24+S52+S64</f>
        <v>4.95</v>
      </c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4" type="noConversion"/>
  <printOptions horizontalCentered="1"/>
  <pageMargins left="0.26" right="0.28000000000000003" top="0.41" bottom="0.34" header="0.31388888888888899" footer="0.31388888888888899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8"/>
  <sheetViews>
    <sheetView tabSelected="1" workbookViewId="0">
      <selection activeCell="I13" sqref="I13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13" t="s">
        <v>514</v>
      </c>
      <c r="B1" s="113"/>
      <c r="C1" s="113"/>
      <c r="D1" s="113"/>
      <c r="E1" s="113"/>
      <c r="F1" s="113"/>
      <c r="G1" s="113"/>
    </row>
    <row r="2" spans="1:7">
      <c r="A2" s="3" t="s">
        <v>450</v>
      </c>
      <c r="B2" s="29"/>
      <c r="C2" s="29"/>
      <c r="D2" s="29"/>
      <c r="E2" s="1"/>
      <c r="F2" s="1"/>
      <c r="G2" s="12" t="s">
        <v>1</v>
      </c>
    </row>
    <row r="3" spans="1:7">
      <c r="A3" s="174" t="s">
        <v>209</v>
      </c>
      <c r="B3" s="174"/>
      <c r="C3" s="174"/>
      <c r="D3" s="174"/>
      <c r="E3" s="159" t="s">
        <v>210</v>
      </c>
      <c r="F3" s="160"/>
      <c r="G3" s="161"/>
    </row>
    <row r="4" spans="1:7">
      <c r="A4" s="30" t="s">
        <v>70</v>
      </c>
      <c r="B4" s="30" t="s">
        <v>71</v>
      </c>
      <c r="C4" s="30" t="s">
        <v>72</v>
      </c>
      <c r="D4" s="30" t="s">
        <v>211</v>
      </c>
      <c r="E4" s="112" t="s">
        <v>64</v>
      </c>
      <c r="F4" s="112" t="s">
        <v>58</v>
      </c>
      <c r="G4" s="112" t="s">
        <v>59</v>
      </c>
    </row>
    <row r="5" spans="1:7">
      <c r="A5" s="30" t="s">
        <v>80</v>
      </c>
      <c r="B5" s="30" t="s">
        <v>81</v>
      </c>
      <c r="C5" s="30" t="s">
        <v>82</v>
      </c>
      <c r="D5" s="30" t="s">
        <v>83</v>
      </c>
      <c r="E5" s="30" t="s">
        <v>84</v>
      </c>
      <c r="F5" s="30" t="s">
        <v>85</v>
      </c>
      <c r="G5" s="30" t="s">
        <v>86</v>
      </c>
    </row>
    <row r="6" spans="1:7">
      <c r="A6" s="36"/>
      <c r="B6" s="36"/>
      <c r="C6" s="36"/>
      <c r="D6" s="39" t="s">
        <v>212</v>
      </c>
      <c r="E6" s="34">
        <v>5262.98</v>
      </c>
      <c r="F6" s="34"/>
      <c r="G6" s="34">
        <v>5262.98</v>
      </c>
    </row>
    <row r="7" spans="1:7">
      <c r="A7" s="36" t="s">
        <v>508</v>
      </c>
      <c r="B7" s="36"/>
      <c r="C7" s="36"/>
      <c r="D7" s="39" t="s">
        <v>510</v>
      </c>
      <c r="E7" s="34">
        <v>5262.98</v>
      </c>
      <c r="F7" s="34"/>
      <c r="G7" s="34">
        <v>5262.98</v>
      </c>
    </row>
    <row r="8" spans="1:7">
      <c r="A8" s="36" t="s">
        <v>508</v>
      </c>
      <c r="B8" s="36" t="s">
        <v>509</v>
      </c>
      <c r="C8" s="36"/>
      <c r="D8" s="39" t="s">
        <v>511</v>
      </c>
      <c r="E8" s="34">
        <v>5245.78</v>
      </c>
      <c r="F8" s="34"/>
      <c r="G8" s="34">
        <v>5245.78</v>
      </c>
    </row>
    <row r="9" spans="1:7">
      <c r="A9" s="36" t="s">
        <v>500</v>
      </c>
      <c r="B9" s="36" t="s">
        <v>449</v>
      </c>
      <c r="C9" s="36" t="s">
        <v>416</v>
      </c>
      <c r="D9" s="36" t="s">
        <v>498</v>
      </c>
      <c r="E9" s="34">
        <v>17.3</v>
      </c>
      <c r="F9" s="34"/>
      <c r="G9" s="34">
        <v>17.3</v>
      </c>
    </row>
    <row r="10" spans="1:7" ht="12" customHeight="1">
      <c r="A10" s="36" t="s">
        <v>500</v>
      </c>
      <c r="B10" s="36" t="s">
        <v>449</v>
      </c>
      <c r="C10" s="36" t="s">
        <v>501</v>
      </c>
      <c r="D10" s="36" t="s">
        <v>502</v>
      </c>
      <c r="E10" s="34">
        <v>154.44999999999999</v>
      </c>
      <c r="F10" s="34"/>
      <c r="G10" s="34">
        <v>154.44999999999999</v>
      </c>
    </row>
    <row r="11" spans="1:7">
      <c r="A11" s="36" t="s">
        <v>500</v>
      </c>
      <c r="B11" s="36" t="s">
        <v>449</v>
      </c>
      <c r="C11" s="36" t="s">
        <v>503</v>
      </c>
      <c r="D11" s="36" t="s">
        <v>504</v>
      </c>
      <c r="E11" s="34">
        <v>3768.56</v>
      </c>
      <c r="F11" s="34"/>
      <c r="G11" s="34">
        <v>3768.56</v>
      </c>
    </row>
    <row r="12" spans="1:7">
      <c r="A12" s="36" t="s">
        <v>500</v>
      </c>
      <c r="B12" s="36" t="s">
        <v>449</v>
      </c>
      <c r="C12" s="36" t="s">
        <v>505</v>
      </c>
      <c r="D12" s="36" t="s">
        <v>499</v>
      </c>
      <c r="E12" s="34">
        <v>1305.47</v>
      </c>
      <c r="F12" s="34"/>
      <c r="G12" s="34">
        <v>1305.47</v>
      </c>
    </row>
    <row r="13" spans="1:7">
      <c r="A13" s="36" t="s">
        <v>508</v>
      </c>
      <c r="B13" s="36" t="s">
        <v>512</v>
      </c>
      <c r="C13" s="36"/>
      <c r="D13" s="36" t="s">
        <v>513</v>
      </c>
      <c r="E13" s="34">
        <v>17.2</v>
      </c>
      <c r="F13" s="34"/>
      <c r="G13" s="34">
        <v>17.2</v>
      </c>
    </row>
    <row r="14" spans="1:7">
      <c r="A14" s="36" t="s">
        <v>500</v>
      </c>
      <c r="B14" s="36" t="s">
        <v>416</v>
      </c>
      <c r="C14" s="36" t="s">
        <v>506</v>
      </c>
      <c r="D14" s="36" t="s">
        <v>507</v>
      </c>
      <c r="E14" s="34">
        <v>17.2</v>
      </c>
      <c r="F14" s="34"/>
      <c r="G14" s="34">
        <v>17.2</v>
      </c>
    </row>
    <row r="15" spans="1:7">
      <c r="A15" s="36"/>
      <c r="B15" s="36"/>
      <c r="C15" s="36"/>
      <c r="D15" s="36"/>
      <c r="E15" s="34"/>
      <c r="F15" s="34"/>
      <c r="G15" s="34"/>
    </row>
    <row r="16" spans="1:7">
      <c r="A16" s="36"/>
      <c r="B16" s="36"/>
      <c r="C16" s="36"/>
      <c r="D16" s="36"/>
      <c r="E16" s="34"/>
      <c r="F16" s="34"/>
      <c r="G16" s="34"/>
    </row>
    <row r="17" spans="1:7">
      <c r="A17" s="36"/>
      <c r="B17" s="36"/>
      <c r="C17" s="36"/>
      <c r="D17" s="36"/>
      <c r="E17" s="34"/>
      <c r="F17" s="34"/>
      <c r="G17" s="34"/>
    </row>
    <row r="18" spans="1:7">
      <c r="A18" s="36"/>
      <c r="B18" s="36"/>
      <c r="C18" s="36"/>
      <c r="D18" s="36"/>
      <c r="E18" s="34"/>
      <c r="F18" s="34"/>
      <c r="G18" s="34"/>
    </row>
    <row r="19" spans="1:7">
      <c r="A19" s="36"/>
      <c r="B19" s="36"/>
      <c r="C19" s="36"/>
      <c r="D19" s="36"/>
      <c r="E19" s="34"/>
      <c r="F19" s="34"/>
      <c r="G19" s="34"/>
    </row>
    <row r="20" spans="1:7">
      <c r="A20" s="36"/>
      <c r="B20" s="36"/>
      <c r="C20" s="36"/>
      <c r="D20" s="36"/>
      <c r="E20" s="34"/>
      <c r="F20" s="34"/>
      <c r="G20" s="34"/>
    </row>
    <row r="21" spans="1:7">
      <c r="A21" s="36"/>
      <c r="B21" s="36"/>
      <c r="C21" s="36"/>
      <c r="D21" s="36"/>
      <c r="E21" s="34"/>
      <c r="F21" s="34"/>
      <c r="G21" s="34"/>
    </row>
    <row r="22" spans="1:7">
      <c r="A22" s="36"/>
      <c r="B22" s="36"/>
      <c r="C22" s="36"/>
      <c r="D22" s="36"/>
      <c r="E22" s="34"/>
      <c r="F22" s="34"/>
      <c r="G22" s="34"/>
    </row>
    <row r="23" spans="1:7">
      <c r="A23" s="36"/>
      <c r="B23" s="36"/>
      <c r="C23" s="36"/>
      <c r="D23" s="36"/>
      <c r="E23" s="34"/>
      <c r="F23" s="34"/>
      <c r="G23" s="34"/>
    </row>
    <row r="24" spans="1:7">
      <c r="A24" s="36"/>
      <c r="B24" s="36"/>
      <c r="C24" s="36"/>
      <c r="D24" s="36"/>
      <c r="E24" s="34"/>
      <c r="F24" s="34"/>
      <c r="G24" s="34"/>
    </row>
    <row r="25" spans="1:7">
      <c r="A25" s="36"/>
      <c r="B25" s="36"/>
      <c r="C25" s="36"/>
      <c r="D25" s="36"/>
      <c r="E25" s="34"/>
      <c r="F25" s="34"/>
      <c r="G25" s="34"/>
    </row>
    <row r="26" spans="1:7">
      <c r="A26" s="36"/>
      <c r="B26" s="36"/>
      <c r="C26" s="36"/>
      <c r="D26" s="36"/>
      <c r="E26" s="34"/>
      <c r="F26" s="34"/>
      <c r="G26" s="34"/>
    </row>
    <row r="27" spans="1:7">
      <c r="A27" s="36"/>
      <c r="B27" s="36"/>
      <c r="C27" s="36"/>
      <c r="D27" s="36"/>
      <c r="E27" s="34"/>
      <c r="F27" s="34"/>
      <c r="G27" s="34"/>
    </row>
    <row r="28" spans="1:7">
      <c r="A28" s="36"/>
      <c r="B28" s="36"/>
      <c r="C28" s="36"/>
      <c r="D28" s="36"/>
      <c r="E28" s="34"/>
      <c r="F28" s="34"/>
      <c r="G28" s="34"/>
    </row>
    <row r="29" spans="1:7">
      <c r="A29" s="36"/>
      <c r="B29" s="36"/>
      <c r="C29" s="36"/>
      <c r="D29" s="36"/>
      <c r="E29" s="34"/>
      <c r="F29" s="34"/>
      <c r="G29" s="34"/>
    </row>
    <row r="30" spans="1:7">
      <c r="A30" s="36"/>
      <c r="B30" s="36"/>
      <c r="C30" s="36"/>
      <c r="D30" s="36"/>
      <c r="E30" s="34"/>
      <c r="F30" s="34"/>
      <c r="G30" s="34"/>
    </row>
    <row r="31" spans="1:7">
      <c r="A31" s="36"/>
      <c r="B31" s="36"/>
      <c r="C31" s="36"/>
      <c r="D31" s="36"/>
      <c r="E31" s="34"/>
      <c r="F31" s="34"/>
      <c r="G31" s="34"/>
    </row>
    <row r="32" spans="1:7">
      <c r="A32" s="36"/>
      <c r="B32" s="36"/>
      <c r="C32" s="36"/>
      <c r="D32" s="36"/>
      <c r="E32" s="34"/>
      <c r="F32" s="34"/>
      <c r="G32" s="34"/>
    </row>
    <row r="33" spans="1:7">
      <c r="A33" s="36"/>
      <c r="B33" s="36"/>
      <c r="C33" s="36"/>
      <c r="D33" s="36"/>
      <c r="E33" s="34"/>
      <c r="F33" s="34"/>
      <c r="G33" s="34"/>
    </row>
    <row r="34" spans="1:7">
      <c r="A34" s="36"/>
      <c r="B34" s="36"/>
      <c r="C34" s="36"/>
      <c r="D34" s="36"/>
      <c r="E34" s="34"/>
      <c r="F34" s="34"/>
      <c r="G34" s="34"/>
    </row>
    <row r="35" spans="1:7">
      <c r="A35" s="36"/>
      <c r="B35" s="36"/>
      <c r="C35" s="36"/>
      <c r="D35" s="36"/>
      <c r="E35" s="34"/>
      <c r="F35" s="34"/>
      <c r="G35" s="34"/>
    </row>
    <row r="36" spans="1:7">
      <c r="A36" s="36"/>
      <c r="B36" s="36"/>
      <c r="C36" s="36"/>
      <c r="D36" s="36"/>
      <c r="E36" s="34"/>
      <c r="F36" s="34"/>
      <c r="G36" s="34"/>
    </row>
    <row r="37" spans="1:7">
      <c r="A37" s="36"/>
      <c r="B37" s="36"/>
      <c r="C37" s="36"/>
      <c r="D37" s="36"/>
      <c r="E37" s="34"/>
      <c r="F37" s="34"/>
      <c r="G37" s="34"/>
    </row>
    <row r="38" spans="1:7">
      <c r="A38" s="36"/>
      <c r="B38" s="36"/>
      <c r="C38" s="36"/>
      <c r="D38" s="36"/>
      <c r="E38" s="34"/>
      <c r="F38" s="34"/>
      <c r="G38" s="34"/>
    </row>
    <row r="39" spans="1:7">
      <c r="A39" s="36"/>
      <c r="B39" s="36"/>
      <c r="C39" s="36"/>
      <c r="D39" s="36"/>
      <c r="E39" s="34"/>
      <c r="F39" s="34"/>
      <c r="G39" s="34"/>
    </row>
    <row r="40" spans="1:7">
      <c r="A40" s="36"/>
      <c r="B40" s="36"/>
      <c r="C40" s="36"/>
      <c r="D40" s="36"/>
      <c r="E40" s="34"/>
      <c r="F40" s="34"/>
      <c r="G40" s="34"/>
    </row>
    <row r="41" spans="1:7">
      <c r="A41" s="36"/>
      <c r="B41" s="36"/>
      <c r="C41" s="36"/>
      <c r="D41" s="36"/>
      <c r="E41" s="34"/>
      <c r="F41" s="34"/>
      <c r="G41" s="34"/>
    </row>
    <row r="42" spans="1:7">
      <c r="A42" s="36"/>
      <c r="B42" s="36"/>
      <c r="C42" s="36"/>
      <c r="D42" s="36"/>
      <c r="E42" s="34"/>
      <c r="F42" s="34"/>
      <c r="G42" s="34"/>
    </row>
    <row r="43" spans="1:7">
      <c r="A43" s="36"/>
      <c r="B43" s="36"/>
      <c r="C43" s="36"/>
      <c r="D43" s="36"/>
      <c r="E43" s="34"/>
      <c r="F43" s="34"/>
      <c r="G43" s="34"/>
    </row>
    <row r="44" spans="1:7">
      <c r="A44" s="36"/>
      <c r="B44" s="36"/>
      <c r="C44" s="36"/>
      <c r="D44" s="36"/>
      <c r="E44" s="34"/>
      <c r="F44" s="34"/>
      <c r="G44" s="34"/>
    </row>
    <row r="45" spans="1:7">
      <c r="A45" s="36"/>
      <c r="B45" s="36"/>
      <c r="C45" s="36"/>
      <c r="D45" s="36"/>
      <c r="E45" s="34"/>
      <c r="F45" s="34"/>
      <c r="G45" s="34"/>
    </row>
    <row r="46" spans="1:7">
      <c r="A46" s="36"/>
      <c r="B46" s="36"/>
      <c r="C46" s="36"/>
      <c r="D46" s="36"/>
      <c r="E46" s="34"/>
      <c r="F46" s="34"/>
      <c r="G46" s="34"/>
    </row>
    <row r="47" spans="1:7">
      <c r="A47" s="36"/>
      <c r="B47" s="36"/>
      <c r="C47" s="36"/>
      <c r="D47" s="36"/>
      <c r="E47" s="34"/>
      <c r="F47" s="34"/>
      <c r="G47" s="34"/>
    </row>
    <row r="48" spans="1:7">
      <c r="A48" s="36"/>
      <c r="B48" s="36"/>
      <c r="C48" s="36"/>
      <c r="D48" s="36"/>
      <c r="E48" s="34"/>
      <c r="F48" s="34"/>
      <c r="G48" s="34"/>
    </row>
  </sheetData>
  <mergeCells count="3">
    <mergeCell ref="A1:G1"/>
    <mergeCell ref="A3:D3"/>
    <mergeCell ref="E3:G3"/>
  </mergeCells>
  <phoneticPr fontId="2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N8" sqref="N8"/>
    </sheetView>
  </sheetViews>
  <sheetFormatPr defaultColWidth="9" defaultRowHeight="13.5"/>
  <cols>
    <col min="1" max="1" width="6" customWidth="1"/>
    <col min="2" max="2" width="4.875" customWidth="1"/>
    <col min="3" max="3" width="21" customWidth="1"/>
    <col min="4" max="4" width="9.25" customWidth="1"/>
    <col min="5" max="5" width="10.75" customWidth="1"/>
    <col min="8" max="8" width="5.875" customWidth="1"/>
    <col min="12" max="12" width="26.875" customWidth="1"/>
    <col min="14" max="14" width="9.375" customWidth="1"/>
    <col min="17" max="17" width="6.25" customWidth="1"/>
  </cols>
  <sheetData>
    <row r="1" spans="1:18" ht="20.100000000000001" customHeight="1">
      <c r="A1" s="116"/>
      <c r="B1" s="116"/>
      <c r="C1" s="116"/>
      <c r="D1" s="116"/>
      <c r="E1" s="116"/>
    </row>
    <row r="2" spans="1:18" ht="39.950000000000003" customHeight="1">
      <c r="A2" s="113" t="s">
        <v>213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18" ht="39.950000000000003" customHeight="1">
      <c r="A3" s="3" t="s">
        <v>450</v>
      </c>
      <c r="B3" s="29"/>
      <c r="C3" s="29"/>
      <c r="D3" s="1"/>
      <c r="E3" s="1"/>
      <c r="F3" s="1"/>
      <c r="G3" s="1"/>
      <c r="H3" s="1"/>
      <c r="I3" s="1"/>
      <c r="J3" s="29"/>
      <c r="K3" s="29"/>
      <c r="L3" s="29"/>
      <c r="M3" s="1"/>
      <c r="N3" s="1"/>
      <c r="O3" s="1"/>
      <c r="P3" s="1"/>
      <c r="Q3" s="1"/>
      <c r="R3" s="12" t="s">
        <v>1</v>
      </c>
    </row>
    <row r="4" spans="1:18" ht="20.100000000000001" customHeight="1">
      <c r="A4" s="159" t="s">
        <v>3</v>
      </c>
      <c r="B4" s="160"/>
      <c r="C4" s="160"/>
      <c r="D4" s="160"/>
      <c r="E4" s="160"/>
      <c r="F4" s="160"/>
      <c r="G4" s="160"/>
      <c r="H4" s="160"/>
      <c r="I4" s="161"/>
      <c r="J4" s="117" t="s">
        <v>3</v>
      </c>
      <c r="K4" s="117"/>
      <c r="L4" s="117"/>
      <c r="M4" s="117"/>
      <c r="N4" s="117"/>
      <c r="O4" s="117"/>
      <c r="P4" s="117"/>
      <c r="Q4" s="117"/>
      <c r="R4" s="117"/>
    </row>
    <row r="5" spans="1:18" ht="30" customHeight="1">
      <c r="A5" s="174" t="s">
        <v>214</v>
      </c>
      <c r="B5" s="174"/>
      <c r="C5" s="174"/>
      <c r="D5" s="159" t="s">
        <v>115</v>
      </c>
      <c r="E5" s="160"/>
      <c r="F5" s="161"/>
      <c r="G5" s="159" t="s">
        <v>215</v>
      </c>
      <c r="H5" s="160"/>
      <c r="I5" s="161"/>
      <c r="J5" s="174" t="s">
        <v>216</v>
      </c>
      <c r="K5" s="174"/>
      <c r="L5" s="174"/>
      <c r="M5" s="159" t="s">
        <v>115</v>
      </c>
      <c r="N5" s="160"/>
      <c r="O5" s="161"/>
      <c r="P5" s="159" t="s">
        <v>215</v>
      </c>
      <c r="Q5" s="160"/>
      <c r="R5" s="161"/>
    </row>
    <row r="6" spans="1:18">
      <c r="A6" s="30" t="s">
        <v>70</v>
      </c>
      <c r="B6" s="30" t="s">
        <v>71</v>
      </c>
      <c r="C6" s="30" t="s">
        <v>211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0" t="s">
        <v>70</v>
      </c>
      <c r="K6" s="30" t="s">
        <v>71</v>
      </c>
      <c r="L6" s="30" t="s">
        <v>211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0" t="s">
        <v>80</v>
      </c>
      <c r="B7" s="30" t="s">
        <v>81</v>
      </c>
      <c r="C7" s="30" t="s">
        <v>82</v>
      </c>
      <c r="D7" s="30" t="s">
        <v>83</v>
      </c>
      <c r="E7" s="30" t="s">
        <v>84</v>
      </c>
      <c r="F7" s="30" t="s">
        <v>85</v>
      </c>
      <c r="G7" s="30" t="s">
        <v>86</v>
      </c>
      <c r="H7" s="30" t="s">
        <v>87</v>
      </c>
      <c r="I7" s="30" t="s">
        <v>88</v>
      </c>
      <c r="J7" s="30" t="s">
        <v>89</v>
      </c>
      <c r="K7" s="30" t="s">
        <v>90</v>
      </c>
      <c r="L7" s="30" t="s">
        <v>91</v>
      </c>
      <c r="M7" s="30" t="s">
        <v>92</v>
      </c>
      <c r="N7" s="30" t="s">
        <v>93</v>
      </c>
      <c r="O7" s="30" t="s">
        <v>94</v>
      </c>
      <c r="P7" s="30" t="s">
        <v>95</v>
      </c>
      <c r="Q7" s="30" t="s">
        <v>96</v>
      </c>
      <c r="R7" s="30" t="s">
        <v>97</v>
      </c>
    </row>
    <row r="8" spans="1:18">
      <c r="A8" s="31" t="s">
        <v>217</v>
      </c>
      <c r="B8" s="32" t="s">
        <v>218</v>
      </c>
      <c r="C8" s="33" t="s">
        <v>219</v>
      </c>
      <c r="D8" s="34">
        <f>E8+F8</f>
        <v>1655.38</v>
      </c>
      <c r="E8" s="34">
        <f>SUM(E9:E12)</f>
        <v>1655.38</v>
      </c>
      <c r="F8" s="34"/>
      <c r="G8" s="34"/>
      <c r="H8" s="34"/>
      <c r="I8" s="34"/>
      <c r="J8" s="31" t="s">
        <v>220</v>
      </c>
      <c r="K8" s="31" t="s">
        <v>218</v>
      </c>
      <c r="L8" s="33" t="s">
        <v>65</v>
      </c>
      <c r="M8" s="34">
        <f>N8+O8</f>
        <v>1985.2000000000003</v>
      </c>
      <c r="N8" s="34">
        <f>SUM(N9:N21)</f>
        <v>1985.2000000000003</v>
      </c>
      <c r="O8" s="34"/>
      <c r="P8" s="34"/>
      <c r="Q8" s="34"/>
      <c r="R8" s="34"/>
    </row>
    <row r="9" spans="1:18">
      <c r="A9" s="32"/>
      <c r="B9" s="32" t="s">
        <v>130</v>
      </c>
      <c r="C9" s="35" t="s">
        <v>221</v>
      </c>
      <c r="D9" s="34">
        <f t="shared" ref="D9:D54" si="0">E9+F9</f>
        <v>1009.3</v>
      </c>
      <c r="E9" s="34">
        <v>1009.3</v>
      </c>
      <c r="F9" s="34"/>
      <c r="G9" s="34"/>
      <c r="H9" s="34"/>
      <c r="I9" s="34"/>
      <c r="J9" s="32"/>
      <c r="K9" s="32" t="s">
        <v>130</v>
      </c>
      <c r="L9" s="35" t="s">
        <v>222</v>
      </c>
      <c r="M9" s="34">
        <f t="shared" ref="M9:M63" si="1">N9+O9</f>
        <v>538.5</v>
      </c>
      <c r="N9" s="34">
        <v>538.5</v>
      </c>
      <c r="O9" s="34"/>
      <c r="P9" s="34"/>
      <c r="Q9" s="34"/>
      <c r="R9" s="34"/>
    </row>
    <row r="10" spans="1:18">
      <c r="A10" s="32"/>
      <c r="B10" s="32" t="s">
        <v>132</v>
      </c>
      <c r="C10" s="35" t="s">
        <v>223</v>
      </c>
      <c r="D10" s="34">
        <f t="shared" si="0"/>
        <v>303.41000000000003</v>
      </c>
      <c r="E10" s="34">
        <v>303.41000000000003</v>
      </c>
      <c r="F10" s="34"/>
      <c r="G10" s="34"/>
      <c r="H10" s="34"/>
      <c r="I10" s="34"/>
      <c r="J10" s="32"/>
      <c r="K10" s="32" t="s">
        <v>132</v>
      </c>
      <c r="L10" s="35" t="s">
        <v>224</v>
      </c>
      <c r="M10" s="34">
        <f t="shared" si="1"/>
        <v>504.95</v>
      </c>
      <c r="N10" s="34">
        <v>504.95</v>
      </c>
      <c r="O10" s="34"/>
      <c r="P10" s="34"/>
      <c r="Q10" s="34"/>
      <c r="R10" s="34"/>
    </row>
    <row r="11" spans="1:18">
      <c r="A11" s="32"/>
      <c r="B11" s="32" t="s">
        <v>134</v>
      </c>
      <c r="C11" s="35" t="s">
        <v>225</v>
      </c>
      <c r="D11" s="34">
        <f t="shared" si="0"/>
        <v>114.67</v>
      </c>
      <c r="E11" s="34">
        <v>114.67</v>
      </c>
      <c r="F11" s="34"/>
      <c r="G11" s="34"/>
      <c r="H11" s="34"/>
      <c r="I11" s="34"/>
      <c r="J11" s="32"/>
      <c r="K11" s="32" t="s">
        <v>134</v>
      </c>
      <c r="L11" s="35" t="s">
        <v>226</v>
      </c>
      <c r="M11" s="34">
        <f t="shared" si="1"/>
        <v>44.26</v>
      </c>
      <c r="N11" s="34">
        <v>44.26</v>
      </c>
      <c r="O11" s="34"/>
      <c r="P11" s="34"/>
      <c r="Q11" s="34"/>
      <c r="R11" s="34"/>
    </row>
    <row r="12" spans="1:18">
      <c r="A12" s="32"/>
      <c r="B12" s="32" t="s">
        <v>154</v>
      </c>
      <c r="C12" s="35" t="s">
        <v>227</v>
      </c>
      <c r="D12" s="34">
        <f t="shared" si="0"/>
        <v>228</v>
      </c>
      <c r="E12" s="34">
        <v>228</v>
      </c>
      <c r="F12" s="34"/>
      <c r="G12" s="34"/>
      <c r="H12" s="34"/>
      <c r="I12" s="34"/>
      <c r="J12" s="32"/>
      <c r="K12" s="32" t="s">
        <v>136</v>
      </c>
      <c r="L12" s="35" t="s">
        <v>228</v>
      </c>
      <c r="M12" s="34"/>
      <c r="N12" s="34"/>
      <c r="O12" s="34"/>
      <c r="P12" s="34"/>
      <c r="Q12" s="34"/>
      <c r="R12" s="34"/>
    </row>
    <row r="13" spans="1:18">
      <c r="A13" s="31" t="s">
        <v>229</v>
      </c>
      <c r="B13" s="31" t="s">
        <v>218</v>
      </c>
      <c r="C13" s="33" t="s">
        <v>230</v>
      </c>
      <c r="D13" s="34">
        <f t="shared" si="0"/>
        <v>3607.6899999999996</v>
      </c>
      <c r="E13" s="34">
        <f>SUM(E14:E23)</f>
        <v>230.24</v>
      </c>
      <c r="F13" s="34">
        <f>SUM(F14:F23)</f>
        <v>3377.45</v>
      </c>
      <c r="G13" s="34"/>
      <c r="H13" s="34"/>
      <c r="I13" s="34"/>
      <c r="J13" s="32"/>
      <c r="K13" s="32" t="s">
        <v>138</v>
      </c>
      <c r="L13" s="35" t="s">
        <v>231</v>
      </c>
      <c r="M13" s="34">
        <f t="shared" si="1"/>
        <v>172.36</v>
      </c>
      <c r="N13" s="34">
        <v>172.36</v>
      </c>
      <c r="O13" s="34"/>
      <c r="P13" s="34"/>
      <c r="Q13" s="34"/>
      <c r="R13" s="34"/>
    </row>
    <row r="14" spans="1:18">
      <c r="A14" s="32"/>
      <c r="B14" s="32" t="s">
        <v>130</v>
      </c>
      <c r="C14" s="35" t="s">
        <v>232</v>
      </c>
      <c r="D14" s="34">
        <f t="shared" si="0"/>
        <v>179.24</v>
      </c>
      <c r="E14" s="34">
        <v>179.24</v>
      </c>
      <c r="F14" s="34"/>
      <c r="G14" s="34"/>
      <c r="H14" s="34"/>
      <c r="I14" s="34"/>
      <c r="J14" s="32"/>
      <c r="K14" s="32" t="s">
        <v>140</v>
      </c>
      <c r="L14" s="35" t="s">
        <v>233</v>
      </c>
      <c r="M14" s="34">
        <f t="shared" si="1"/>
        <v>295.97000000000003</v>
      </c>
      <c r="N14" s="34">
        <v>295.97000000000003</v>
      </c>
      <c r="O14" s="34"/>
      <c r="P14" s="34"/>
      <c r="Q14" s="34"/>
      <c r="R14" s="34"/>
    </row>
    <row r="15" spans="1:18">
      <c r="A15" s="32"/>
      <c r="B15" s="32" t="s">
        <v>132</v>
      </c>
      <c r="C15" s="35" t="s">
        <v>234</v>
      </c>
      <c r="D15" s="34">
        <f t="shared" si="0"/>
        <v>2</v>
      </c>
      <c r="E15" s="34">
        <v>2</v>
      </c>
      <c r="F15" s="34"/>
      <c r="G15" s="34"/>
      <c r="H15" s="34"/>
      <c r="I15" s="34"/>
      <c r="J15" s="32"/>
      <c r="K15" s="32" t="s">
        <v>142</v>
      </c>
      <c r="L15" s="35" t="s">
        <v>235</v>
      </c>
      <c r="M15" s="34"/>
      <c r="N15" s="34"/>
      <c r="O15" s="34"/>
      <c r="P15" s="34"/>
      <c r="Q15" s="34"/>
      <c r="R15" s="34"/>
    </row>
    <row r="16" spans="1:18">
      <c r="A16" s="32"/>
      <c r="B16" s="32" t="s">
        <v>134</v>
      </c>
      <c r="C16" s="35" t="s">
        <v>236</v>
      </c>
      <c r="D16" s="34">
        <f t="shared" si="0"/>
        <v>5</v>
      </c>
      <c r="E16" s="34">
        <v>5</v>
      </c>
      <c r="F16" s="34"/>
      <c r="G16" s="34"/>
      <c r="H16" s="34"/>
      <c r="I16" s="34"/>
      <c r="J16" s="32"/>
      <c r="K16" s="32" t="s">
        <v>144</v>
      </c>
      <c r="L16" s="35" t="s">
        <v>237</v>
      </c>
      <c r="M16" s="34"/>
      <c r="N16" s="34"/>
      <c r="O16" s="34"/>
      <c r="P16" s="34"/>
      <c r="Q16" s="34"/>
      <c r="R16" s="34"/>
    </row>
    <row r="17" spans="1:18">
      <c r="A17" s="32"/>
      <c r="B17" s="32" t="s">
        <v>159</v>
      </c>
      <c r="C17" s="35" t="s">
        <v>238</v>
      </c>
      <c r="D17" s="34"/>
      <c r="E17" s="34"/>
      <c r="F17" s="34"/>
      <c r="G17" s="34"/>
      <c r="H17" s="34"/>
      <c r="I17" s="34"/>
      <c r="J17" s="32"/>
      <c r="K17" s="32" t="s">
        <v>146</v>
      </c>
      <c r="L17" s="35" t="s">
        <v>239</v>
      </c>
      <c r="M17" s="34"/>
      <c r="N17" s="34"/>
      <c r="O17" s="34"/>
      <c r="P17" s="34"/>
      <c r="Q17" s="34"/>
      <c r="R17" s="34"/>
    </row>
    <row r="18" spans="1:18">
      <c r="A18" s="32"/>
      <c r="B18" s="32" t="s">
        <v>161</v>
      </c>
      <c r="C18" s="35" t="s">
        <v>240</v>
      </c>
      <c r="D18" s="34">
        <f t="shared" si="0"/>
        <v>3377.45</v>
      </c>
      <c r="E18" s="34"/>
      <c r="F18" s="34">
        <v>3377.45</v>
      </c>
      <c r="G18" s="34"/>
      <c r="H18" s="34"/>
      <c r="I18" s="34"/>
      <c r="J18" s="32"/>
      <c r="K18" s="32" t="s">
        <v>148</v>
      </c>
      <c r="L18" s="35" t="s">
        <v>241</v>
      </c>
      <c r="M18" s="34">
        <f t="shared" si="1"/>
        <v>57.72</v>
      </c>
      <c r="N18" s="34">
        <v>57.72</v>
      </c>
      <c r="O18" s="34"/>
      <c r="P18" s="34"/>
      <c r="Q18" s="34"/>
      <c r="R18" s="34"/>
    </row>
    <row r="19" spans="1:18">
      <c r="A19" s="32"/>
      <c r="B19" s="32" t="s">
        <v>136</v>
      </c>
      <c r="C19" s="35" t="s">
        <v>242</v>
      </c>
      <c r="D19" s="34">
        <f t="shared" si="0"/>
        <v>9</v>
      </c>
      <c r="E19" s="34">
        <v>9</v>
      </c>
      <c r="F19" s="34"/>
      <c r="G19" s="34"/>
      <c r="H19" s="34"/>
      <c r="I19" s="34"/>
      <c r="J19" s="32"/>
      <c r="K19" s="32" t="s">
        <v>150</v>
      </c>
      <c r="L19" s="35" t="s">
        <v>225</v>
      </c>
      <c r="M19" s="34">
        <f t="shared" si="1"/>
        <v>143.44</v>
      </c>
      <c r="N19" s="34">
        <v>143.44</v>
      </c>
      <c r="O19" s="34"/>
      <c r="P19" s="34"/>
      <c r="Q19" s="34"/>
      <c r="R19" s="34"/>
    </row>
    <row r="20" spans="1:18">
      <c r="A20" s="32"/>
      <c r="B20" s="32" t="s">
        <v>138</v>
      </c>
      <c r="C20" s="35" t="s">
        <v>243</v>
      </c>
      <c r="D20" s="34"/>
      <c r="E20" s="34"/>
      <c r="F20" s="34"/>
      <c r="G20" s="34"/>
      <c r="H20" s="34"/>
      <c r="I20" s="34"/>
      <c r="J20" s="32"/>
      <c r="K20" s="32" t="s">
        <v>152</v>
      </c>
      <c r="L20" s="35" t="s">
        <v>244</v>
      </c>
      <c r="M20" s="34"/>
      <c r="N20" s="34"/>
      <c r="O20" s="34"/>
      <c r="P20" s="34"/>
      <c r="Q20" s="34"/>
      <c r="R20" s="34"/>
    </row>
    <row r="21" spans="1:18">
      <c r="A21" s="32"/>
      <c r="B21" s="32" t="s">
        <v>140</v>
      </c>
      <c r="C21" s="35" t="s">
        <v>245</v>
      </c>
      <c r="D21" s="34">
        <f t="shared" si="0"/>
        <v>15</v>
      </c>
      <c r="E21" s="34">
        <v>15</v>
      </c>
      <c r="F21" s="34"/>
      <c r="G21" s="34"/>
      <c r="H21" s="34"/>
      <c r="I21" s="34"/>
      <c r="J21" s="32"/>
      <c r="K21" s="32" t="s">
        <v>154</v>
      </c>
      <c r="L21" s="35" t="s">
        <v>227</v>
      </c>
      <c r="M21" s="34">
        <f t="shared" si="1"/>
        <v>228</v>
      </c>
      <c r="N21" s="34">
        <v>228</v>
      </c>
      <c r="O21" s="34"/>
      <c r="P21" s="34"/>
      <c r="Q21" s="34"/>
      <c r="R21" s="34"/>
    </row>
    <row r="22" spans="1:18">
      <c r="A22" s="32"/>
      <c r="B22" s="32" t="s">
        <v>142</v>
      </c>
      <c r="C22" s="35" t="s">
        <v>246</v>
      </c>
      <c r="D22" s="34">
        <f t="shared" si="0"/>
        <v>10</v>
      </c>
      <c r="E22" s="34">
        <v>10</v>
      </c>
      <c r="F22" s="34"/>
      <c r="G22" s="34"/>
      <c r="H22" s="34"/>
      <c r="I22" s="34"/>
      <c r="J22" s="31" t="s">
        <v>247</v>
      </c>
      <c r="K22" s="31" t="s">
        <v>218</v>
      </c>
      <c r="L22" s="33" t="s">
        <v>66</v>
      </c>
      <c r="M22" s="34">
        <f t="shared" si="1"/>
        <v>3731.37</v>
      </c>
      <c r="N22" s="34">
        <f>SUM(N23:N49)</f>
        <v>353.92</v>
      </c>
      <c r="O22" s="34">
        <f>SUM(O23:O49)</f>
        <v>3377.45</v>
      </c>
      <c r="P22" s="34"/>
      <c r="Q22" s="34"/>
      <c r="R22" s="34"/>
    </row>
    <row r="23" spans="1:18">
      <c r="A23" s="32"/>
      <c r="B23" s="32" t="s">
        <v>154</v>
      </c>
      <c r="C23" s="35" t="s">
        <v>248</v>
      </c>
      <c r="D23" s="34">
        <f t="shared" si="0"/>
        <v>10</v>
      </c>
      <c r="E23" s="34">
        <v>10</v>
      </c>
      <c r="F23" s="34"/>
      <c r="G23" s="34"/>
      <c r="H23" s="34"/>
      <c r="I23" s="34"/>
      <c r="J23" s="32"/>
      <c r="K23" s="32" t="s">
        <v>130</v>
      </c>
      <c r="L23" s="35" t="s">
        <v>249</v>
      </c>
      <c r="M23" s="34">
        <f t="shared" si="1"/>
        <v>25.58</v>
      </c>
      <c r="N23" s="34">
        <v>25.58</v>
      </c>
      <c r="O23" s="34"/>
      <c r="P23" s="34"/>
      <c r="Q23" s="34"/>
      <c r="R23" s="34"/>
    </row>
    <row r="24" spans="1:18">
      <c r="A24" s="31" t="s">
        <v>250</v>
      </c>
      <c r="B24" s="31" t="s">
        <v>218</v>
      </c>
      <c r="C24" s="33" t="s">
        <v>251</v>
      </c>
      <c r="D24" s="34">
        <f t="shared" si="0"/>
        <v>480</v>
      </c>
      <c r="E24" s="34"/>
      <c r="F24" s="34">
        <f>SUM(F25:F31)</f>
        <v>480</v>
      </c>
      <c r="G24" s="34">
        <f>H24+I24</f>
        <v>1707</v>
      </c>
      <c r="H24" s="34"/>
      <c r="I24" s="34">
        <f>SUM(I25:I31)</f>
        <v>1707</v>
      </c>
      <c r="J24" s="32"/>
      <c r="K24" s="32" t="s">
        <v>132</v>
      </c>
      <c r="L24" s="35" t="s">
        <v>252</v>
      </c>
      <c r="M24" s="34">
        <f t="shared" si="1"/>
        <v>2</v>
      </c>
      <c r="N24" s="34">
        <v>2</v>
      </c>
      <c r="O24" s="34"/>
      <c r="P24" s="34"/>
      <c r="Q24" s="34"/>
      <c r="R24" s="34"/>
    </row>
    <row r="25" spans="1:18">
      <c r="A25" s="32"/>
      <c r="B25" s="32" t="s">
        <v>130</v>
      </c>
      <c r="C25" s="35" t="s">
        <v>253</v>
      </c>
      <c r="D25" s="34"/>
      <c r="E25" s="34"/>
      <c r="F25" s="34"/>
      <c r="G25" s="34">
        <f>H25+I25</f>
        <v>1707</v>
      </c>
      <c r="H25" s="34"/>
      <c r="I25" s="34">
        <v>1707</v>
      </c>
      <c r="J25" s="32"/>
      <c r="K25" s="32" t="s">
        <v>134</v>
      </c>
      <c r="L25" s="35" t="s">
        <v>254</v>
      </c>
      <c r="M25" s="34"/>
      <c r="N25" s="34"/>
      <c r="O25" s="34"/>
      <c r="P25" s="34"/>
      <c r="Q25" s="34"/>
      <c r="R25" s="34"/>
    </row>
    <row r="26" spans="1:18">
      <c r="A26" s="32"/>
      <c r="B26" s="32" t="s">
        <v>132</v>
      </c>
      <c r="C26" s="35" t="s">
        <v>255</v>
      </c>
      <c r="D26" s="34">
        <f t="shared" si="0"/>
        <v>480</v>
      </c>
      <c r="E26" s="34"/>
      <c r="F26" s="34">
        <v>480</v>
      </c>
      <c r="G26" s="34"/>
      <c r="H26" s="34"/>
      <c r="I26" s="34"/>
      <c r="J26" s="32"/>
      <c r="K26" s="32" t="s">
        <v>159</v>
      </c>
      <c r="L26" s="35" t="s">
        <v>256</v>
      </c>
      <c r="M26" s="34">
        <f t="shared" si="1"/>
        <v>0.04</v>
      </c>
      <c r="N26" s="34">
        <v>0.04</v>
      </c>
      <c r="O26" s="34"/>
      <c r="P26" s="34"/>
      <c r="Q26" s="34"/>
      <c r="R26" s="34"/>
    </row>
    <row r="27" spans="1:18">
      <c r="A27" s="32"/>
      <c r="B27" s="32" t="s">
        <v>134</v>
      </c>
      <c r="C27" s="35" t="s">
        <v>257</v>
      </c>
      <c r="D27" s="34"/>
      <c r="E27" s="34"/>
      <c r="F27" s="34"/>
      <c r="G27" s="34"/>
      <c r="H27" s="34"/>
      <c r="I27" s="34"/>
      <c r="J27" s="32"/>
      <c r="K27" s="32" t="s">
        <v>161</v>
      </c>
      <c r="L27" s="35" t="s">
        <v>258</v>
      </c>
      <c r="M27" s="34">
        <f t="shared" si="1"/>
        <v>4.2</v>
      </c>
      <c r="N27" s="34">
        <v>4.2</v>
      </c>
      <c r="O27" s="34"/>
      <c r="P27" s="34"/>
      <c r="Q27" s="34"/>
      <c r="R27" s="34"/>
    </row>
    <row r="28" spans="1:18">
      <c r="A28" s="32"/>
      <c r="B28" s="32" t="s">
        <v>161</v>
      </c>
      <c r="C28" s="35" t="s">
        <v>259</v>
      </c>
      <c r="D28" s="34"/>
      <c r="E28" s="34"/>
      <c r="F28" s="34"/>
      <c r="G28" s="34"/>
      <c r="H28" s="34"/>
      <c r="I28" s="34"/>
      <c r="J28" s="32"/>
      <c r="K28" s="32" t="s">
        <v>136</v>
      </c>
      <c r="L28" s="35" t="s">
        <v>260</v>
      </c>
      <c r="M28" s="34">
        <f t="shared" si="1"/>
        <v>6.54</v>
      </c>
      <c r="N28" s="34">
        <v>6.54</v>
      </c>
      <c r="O28" s="34"/>
      <c r="P28" s="34"/>
      <c r="Q28" s="34"/>
      <c r="R28" s="34"/>
    </row>
    <row r="29" spans="1:18">
      <c r="A29" s="32"/>
      <c r="B29" s="32" t="s">
        <v>136</v>
      </c>
      <c r="C29" s="35" t="s">
        <v>261</v>
      </c>
      <c r="D29" s="34"/>
      <c r="E29" s="34"/>
      <c r="F29" s="34"/>
      <c r="G29" s="34"/>
      <c r="H29" s="34"/>
      <c r="I29" s="34"/>
      <c r="J29" s="32"/>
      <c r="K29" s="32" t="s">
        <v>138</v>
      </c>
      <c r="L29" s="35" t="s">
        <v>262</v>
      </c>
      <c r="M29" s="34">
        <f t="shared" si="1"/>
        <v>17.5</v>
      </c>
      <c r="N29" s="34">
        <v>17.5</v>
      </c>
      <c r="O29" s="34"/>
      <c r="P29" s="34"/>
      <c r="Q29" s="34"/>
      <c r="R29" s="34"/>
    </row>
    <row r="30" spans="1:18">
      <c r="A30" s="32"/>
      <c r="B30" s="32" t="s">
        <v>138</v>
      </c>
      <c r="C30" s="35" t="s">
        <v>263</v>
      </c>
      <c r="D30" s="34"/>
      <c r="E30" s="34"/>
      <c r="F30" s="34"/>
      <c r="G30" s="34"/>
      <c r="H30" s="34"/>
      <c r="I30" s="34"/>
      <c r="J30" s="32"/>
      <c r="K30" s="32" t="s">
        <v>140</v>
      </c>
      <c r="L30" s="35" t="s">
        <v>264</v>
      </c>
      <c r="M30" s="34"/>
      <c r="N30" s="34"/>
      <c r="O30" s="34"/>
      <c r="P30" s="34"/>
      <c r="Q30" s="34"/>
      <c r="R30" s="34"/>
    </row>
    <row r="31" spans="1:18">
      <c r="A31" s="32"/>
      <c r="B31" s="32" t="s">
        <v>154</v>
      </c>
      <c r="C31" s="35" t="s">
        <v>265</v>
      </c>
      <c r="D31" s="34"/>
      <c r="E31" s="34"/>
      <c r="F31" s="34"/>
      <c r="G31" s="34"/>
      <c r="H31" s="34"/>
      <c r="I31" s="34"/>
      <c r="J31" s="32"/>
      <c r="K31" s="32" t="s">
        <v>142</v>
      </c>
      <c r="L31" s="35" t="s">
        <v>266</v>
      </c>
      <c r="M31" s="34"/>
      <c r="N31" s="34"/>
      <c r="O31" s="34"/>
      <c r="P31" s="34"/>
      <c r="Q31" s="34"/>
      <c r="R31" s="34"/>
    </row>
    <row r="32" spans="1:18">
      <c r="A32" s="31" t="s">
        <v>267</v>
      </c>
      <c r="B32" s="31" t="s">
        <v>218</v>
      </c>
      <c r="C32" s="33" t="s">
        <v>268</v>
      </c>
      <c r="D32" s="34"/>
      <c r="E32" s="34"/>
      <c r="F32" s="34"/>
      <c r="G32" s="34"/>
      <c r="H32" s="34"/>
      <c r="I32" s="34"/>
      <c r="J32" s="32"/>
      <c r="K32" s="32" t="s">
        <v>146</v>
      </c>
      <c r="L32" s="35" t="s">
        <v>269</v>
      </c>
      <c r="M32" s="34">
        <f t="shared" si="1"/>
        <v>31.26</v>
      </c>
      <c r="N32" s="34">
        <v>31.26</v>
      </c>
      <c r="O32" s="34"/>
      <c r="P32" s="34"/>
      <c r="Q32" s="34"/>
      <c r="R32" s="34"/>
    </row>
    <row r="33" spans="1:18">
      <c r="A33" s="32"/>
      <c r="B33" s="32" t="s">
        <v>130</v>
      </c>
      <c r="C33" s="35" t="s">
        <v>253</v>
      </c>
      <c r="D33" s="34"/>
      <c r="E33" s="34"/>
      <c r="F33" s="34"/>
      <c r="G33" s="34"/>
      <c r="H33" s="34"/>
      <c r="I33" s="34"/>
      <c r="J33" s="32"/>
      <c r="K33" s="32" t="s">
        <v>148</v>
      </c>
      <c r="L33" s="35" t="s">
        <v>243</v>
      </c>
      <c r="M33" s="34"/>
      <c r="N33" s="34"/>
      <c r="O33" s="34"/>
      <c r="P33" s="34"/>
      <c r="Q33" s="34"/>
      <c r="R33" s="34"/>
    </row>
    <row r="34" spans="1:18">
      <c r="A34" s="32"/>
      <c r="B34" s="32" t="s">
        <v>132</v>
      </c>
      <c r="C34" s="35" t="s">
        <v>255</v>
      </c>
      <c r="D34" s="34"/>
      <c r="E34" s="34"/>
      <c r="F34" s="34"/>
      <c r="G34" s="34"/>
      <c r="H34" s="34"/>
      <c r="I34" s="34"/>
      <c r="J34" s="32"/>
      <c r="K34" s="32" t="s">
        <v>150</v>
      </c>
      <c r="L34" s="35" t="s">
        <v>246</v>
      </c>
      <c r="M34" s="34">
        <f t="shared" si="1"/>
        <v>15.5</v>
      </c>
      <c r="N34" s="34">
        <v>15.5</v>
      </c>
      <c r="O34" s="34"/>
      <c r="P34" s="34"/>
      <c r="Q34" s="34"/>
      <c r="R34" s="34"/>
    </row>
    <row r="35" spans="1:18">
      <c r="A35" s="32"/>
      <c r="B35" s="32" t="s">
        <v>134</v>
      </c>
      <c r="C35" s="35" t="s">
        <v>257</v>
      </c>
      <c r="D35" s="34"/>
      <c r="E35" s="34"/>
      <c r="F35" s="34"/>
      <c r="G35" s="34"/>
      <c r="H35" s="34"/>
      <c r="I35" s="34"/>
      <c r="J35" s="32"/>
      <c r="K35" s="32" t="s">
        <v>152</v>
      </c>
      <c r="L35" s="35" t="s">
        <v>270</v>
      </c>
      <c r="M35" s="34"/>
      <c r="N35" s="34"/>
      <c r="O35" s="34"/>
      <c r="P35" s="34"/>
      <c r="Q35" s="34"/>
      <c r="R35" s="34"/>
    </row>
    <row r="36" spans="1:18">
      <c r="A36" s="32"/>
      <c r="B36" s="32" t="s">
        <v>159</v>
      </c>
      <c r="C36" s="35" t="s">
        <v>261</v>
      </c>
      <c r="D36" s="34"/>
      <c r="E36" s="34"/>
      <c r="F36" s="34"/>
      <c r="G36" s="34"/>
      <c r="H36" s="34"/>
      <c r="I36" s="34"/>
      <c r="J36" s="32"/>
      <c r="K36" s="32" t="s">
        <v>171</v>
      </c>
      <c r="L36" s="35" t="s">
        <v>234</v>
      </c>
      <c r="M36" s="34">
        <f t="shared" si="1"/>
        <v>2</v>
      </c>
      <c r="N36" s="34">
        <v>2</v>
      </c>
      <c r="O36" s="34"/>
      <c r="P36" s="34"/>
      <c r="Q36" s="34"/>
      <c r="R36" s="34"/>
    </row>
    <row r="37" spans="1:18">
      <c r="A37" s="32"/>
      <c r="B37" s="32" t="s">
        <v>161</v>
      </c>
      <c r="C37" s="35" t="s">
        <v>263</v>
      </c>
      <c r="D37" s="34"/>
      <c r="E37" s="34"/>
      <c r="F37" s="34"/>
      <c r="G37" s="34"/>
      <c r="H37" s="34"/>
      <c r="I37" s="34"/>
      <c r="J37" s="32"/>
      <c r="K37" s="32" t="s">
        <v>173</v>
      </c>
      <c r="L37" s="35" t="s">
        <v>236</v>
      </c>
      <c r="M37" s="34">
        <f t="shared" si="1"/>
        <v>5.8</v>
      </c>
      <c r="N37" s="34">
        <v>5.8</v>
      </c>
      <c r="O37" s="34"/>
      <c r="P37" s="34"/>
      <c r="Q37" s="34"/>
      <c r="R37" s="34"/>
    </row>
    <row r="38" spans="1:18">
      <c r="A38" s="32"/>
      <c r="B38" s="32" t="s">
        <v>154</v>
      </c>
      <c r="C38" s="35" t="s">
        <v>265</v>
      </c>
      <c r="D38" s="34"/>
      <c r="E38" s="34"/>
      <c r="F38" s="34"/>
      <c r="G38" s="34"/>
      <c r="H38" s="34"/>
      <c r="I38" s="34"/>
      <c r="J38" s="32"/>
      <c r="K38" s="32" t="s">
        <v>175</v>
      </c>
      <c r="L38" s="35" t="s">
        <v>242</v>
      </c>
      <c r="M38" s="34">
        <f t="shared" si="1"/>
        <v>9.1999999999999993</v>
      </c>
      <c r="N38" s="34">
        <v>9.1999999999999993</v>
      </c>
      <c r="O38" s="34"/>
      <c r="P38" s="34"/>
      <c r="Q38" s="34"/>
      <c r="R38" s="34"/>
    </row>
    <row r="39" spans="1:18">
      <c r="A39" s="31" t="s">
        <v>271</v>
      </c>
      <c r="B39" s="31" t="s">
        <v>218</v>
      </c>
      <c r="C39" s="33" t="s">
        <v>272</v>
      </c>
      <c r="D39" s="34">
        <f t="shared" si="0"/>
        <v>453.5</v>
      </c>
      <c r="E39" s="34">
        <f>SUM(E40:E42)</f>
        <v>453.5</v>
      </c>
      <c r="F39" s="34"/>
      <c r="G39" s="34"/>
      <c r="H39" s="34"/>
      <c r="I39" s="34"/>
      <c r="J39" s="32"/>
      <c r="K39" s="32" t="s">
        <v>177</v>
      </c>
      <c r="L39" s="35" t="s">
        <v>273</v>
      </c>
      <c r="M39" s="34"/>
      <c r="N39" s="34"/>
      <c r="O39" s="34"/>
      <c r="P39" s="34"/>
      <c r="Q39" s="34"/>
      <c r="R39" s="34"/>
    </row>
    <row r="40" spans="1:18">
      <c r="A40" s="32"/>
      <c r="B40" s="32" t="s">
        <v>130</v>
      </c>
      <c r="C40" s="35" t="s">
        <v>65</v>
      </c>
      <c r="D40" s="34">
        <f t="shared" si="0"/>
        <v>329.82</v>
      </c>
      <c r="E40" s="34">
        <v>329.82</v>
      </c>
      <c r="F40" s="34"/>
      <c r="G40" s="34"/>
      <c r="H40" s="34"/>
      <c r="I40" s="34"/>
      <c r="J40" s="32"/>
      <c r="K40" s="32" t="s">
        <v>179</v>
      </c>
      <c r="L40" s="35" t="s">
        <v>274</v>
      </c>
      <c r="M40" s="34"/>
      <c r="N40" s="34"/>
      <c r="O40" s="34"/>
      <c r="P40" s="34"/>
      <c r="Q40" s="34"/>
      <c r="R40" s="34"/>
    </row>
    <row r="41" spans="1:18">
      <c r="A41" s="32"/>
      <c r="B41" s="32" t="s">
        <v>132</v>
      </c>
      <c r="C41" s="35" t="s">
        <v>66</v>
      </c>
      <c r="D41" s="34">
        <f t="shared" si="0"/>
        <v>123.68</v>
      </c>
      <c r="E41" s="34">
        <v>123.68</v>
      </c>
      <c r="F41" s="34"/>
      <c r="G41" s="34"/>
      <c r="H41" s="34"/>
      <c r="I41" s="34"/>
      <c r="J41" s="32"/>
      <c r="K41" s="32" t="s">
        <v>181</v>
      </c>
      <c r="L41" s="35" t="s">
        <v>275</v>
      </c>
      <c r="M41" s="34"/>
      <c r="N41" s="34"/>
      <c r="O41" s="34"/>
      <c r="P41" s="34"/>
      <c r="Q41" s="34"/>
      <c r="R41" s="34"/>
    </row>
    <row r="42" spans="1:18">
      <c r="A42" s="32"/>
      <c r="B42" s="32" t="s">
        <v>154</v>
      </c>
      <c r="C42" s="35" t="s">
        <v>276</v>
      </c>
      <c r="D42" s="34"/>
      <c r="E42" s="34"/>
      <c r="F42" s="34"/>
      <c r="G42" s="34"/>
      <c r="H42" s="34"/>
      <c r="I42" s="34"/>
      <c r="J42" s="32"/>
      <c r="K42" s="32" t="s">
        <v>183</v>
      </c>
      <c r="L42" s="35" t="s">
        <v>277</v>
      </c>
      <c r="M42" s="34"/>
      <c r="N42" s="34"/>
      <c r="O42" s="34"/>
      <c r="P42" s="34"/>
      <c r="Q42" s="34"/>
      <c r="R42" s="34"/>
    </row>
    <row r="43" spans="1:18">
      <c r="A43" s="31" t="s">
        <v>278</v>
      </c>
      <c r="B43" s="31" t="s">
        <v>218</v>
      </c>
      <c r="C43" s="33" t="s">
        <v>279</v>
      </c>
      <c r="D43" s="34">
        <f t="shared" si="0"/>
        <v>0.38</v>
      </c>
      <c r="E43" s="34">
        <f>SUM(E44:E45)</f>
        <v>0.38</v>
      </c>
      <c r="F43" s="34"/>
      <c r="G43" s="34">
        <f>H43+I43</f>
        <v>0</v>
      </c>
      <c r="H43" s="34"/>
      <c r="I43" s="34">
        <f>SUM(I44:I45)</f>
        <v>0</v>
      </c>
      <c r="J43" s="32"/>
      <c r="K43" s="32" t="s">
        <v>185</v>
      </c>
      <c r="L43" s="35" t="s">
        <v>240</v>
      </c>
      <c r="M43" s="34">
        <f t="shared" si="1"/>
        <v>3481.45</v>
      </c>
      <c r="N43" s="34">
        <v>104</v>
      </c>
      <c r="O43" s="34">
        <v>3377.45</v>
      </c>
      <c r="P43" s="34"/>
      <c r="Q43" s="34"/>
      <c r="R43" s="34"/>
    </row>
    <row r="44" spans="1:18">
      <c r="A44" s="32"/>
      <c r="B44" s="32" t="s">
        <v>130</v>
      </c>
      <c r="C44" s="35" t="s">
        <v>280</v>
      </c>
      <c r="D44" s="34">
        <f t="shared" si="0"/>
        <v>0.38</v>
      </c>
      <c r="E44" s="34">
        <v>0.38</v>
      </c>
      <c r="F44" s="34"/>
      <c r="G44" s="34"/>
      <c r="H44" s="34"/>
      <c r="I44" s="34"/>
      <c r="J44" s="32"/>
      <c r="K44" s="32" t="s">
        <v>187</v>
      </c>
      <c r="L44" s="35" t="s">
        <v>281</v>
      </c>
      <c r="M44" s="34">
        <f t="shared" si="1"/>
        <v>1</v>
      </c>
      <c r="N44" s="34">
        <v>1</v>
      </c>
      <c r="O44" s="34"/>
      <c r="P44" s="34"/>
      <c r="Q44" s="34"/>
      <c r="R44" s="34"/>
    </row>
    <row r="45" spans="1:18">
      <c r="A45" s="32"/>
      <c r="B45" s="32" t="s">
        <v>132</v>
      </c>
      <c r="C45" s="35" t="s">
        <v>282</v>
      </c>
      <c r="D45" s="34"/>
      <c r="E45" s="34"/>
      <c r="F45" s="34"/>
      <c r="G45" s="34"/>
      <c r="H45" s="34"/>
      <c r="I45" s="34"/>
      <c r="J45" s="32"/>
      <c r="K45" s="32" t="s">
        <v>189</v>
      </c>
      <c r="L45" s="35" t="s">
        <v>283</v>
      </c>
      <c r="M45" s="34"/>
      <c r="N45" s="34"/>
      <c r="O45" s="34"/>
      <c r="P45" s="34"/>
      <c r="Q45" s="34"/>
      <c r="R45" s="34"/>
    </row>
    <row r="46" spans="1:18">
      <c r="A46" s="31" t="s">
        <v>284</v>
      </c>
      <c r="B46" s="31" t="s">
        <v>218</v>
      </c>
      <c r="C46" s="33" t="s">
        <v>285</v>
      </c>
      <c r="D46" s="34"/>
      <c r="E46" s="34"/>
      <c r="F46" s="34"/>
      <c r="G46" s="34"/>
      <c r="H46" s="34"/>
      <c r="I46" s="34"/>
      <c r="J46" s="32"/>
      <c r="K46" s="32" t="s">
        <v>191</v>
      </c>
      <c r="L46" s="35" t="s">
        <v>245</v>
      </c>
      <c r="M46" s="34">
        <f t="shared" si="1"/>
        <v>39</v>
      </c>
      <c r="N46" s="34">
        <v>39</v>
      </c>
      <c r="O46" s="34"/>
      <c r="P46" s="34"/>
      <c r="Q46" s="34"/>
      <c r="R46" s="34"/>
    </row>
    <row r="47" spans="1:18">
      <c r="A47" s="32"/>
      <c r="B47" s="32" t="s">
        <v>130</v>
      </c>
      <c r="C47" s="35" t="s">
        <v>286</v>
      </c>
      <c r="D47" s="34"/>
      <c r="E47" s="34"/>
      <c r="F47" s="34"/>
      <c r="G47" s="34"/>
      <c r="H47" s="34"/>
      <c r="I47" s="34"/>
      <c r="J47" s="32"/>
      <c r="K47" s="32" t="s">
        <v>193</v>
      </c>
      <c r="L47" s="35" t="s">
        <v>287</v>
      </c>
      <c r="M47" s="34">
        <f t="shared" si="1"/>
        <v>77.36</v>
      </c>
      <c r="N47" s="34">
        <v>77.36</v>
      </c>
      <c r="O47" s="34"/>
      <c r="P47" s="34"/>
      <c r="Q47" s="34"/>
      <c r="R47" s="34"/>
    </row>
    <row r="48" spans="1:18">
      <c r="A48" s="32"/>
      <c r="B48" s="32" t="s">
        <v>132</v>
      </c>
      <c r="C48" s="35" t="s">
        <v>288</v>
      </c>
      <c r="D48" s="34"/>
      <c r="E48" s="34"/>
      <c r="F48" s="34"/>
      <c r="G48" s="34"/>
      <c r="H48" s="34"/>
      <c r="I48" s="34"/>
      <c r="J48" s="32"/>
      <c r="K48" s="32" t="s">
        <v>195</v>
      </c>
      <c r="L48" s="35" t="s">
        <v>289</v>
      </c>
      <c r="M48" s="34"/>
      <c r="N48" s="34"/>
      <c r="O48" s="34"/>
      <c r="P48" s="34"/>
      <c r="Q48" s="34"/>
      <c r="R48" s="34"/>
    </row>
    <row r="49" spans="1:18">
      <c r="A49" s="32"/>
      <c r="B49" s="32" t="s">
        <v>154</v>
      </c>
      <c r="C49" s="35" t="s">
        <v>290</v>
      </c>
      <c r="D49" s="34"/>
      <c r="E49" s="34"/>
      <c r="F49" s="34"/>
      <c r="G49" s="34"/>
      <c r="H49" s="34"/>
      <c r="I49" s="34"/>
      <c r="J49" s="32"/>
      <c r="K49" s="32" t="s">
        <v>154</v>
      </c>
      <c r="L49" s="35" t="s">
        <v>248</v>
      </c>
      <c r="M49" s="34">
        <f t="shared" si="1"/>
        <v>12.94</v>
      </c>
      <c r="N49" s="34">
        <v>12.94</v>
      </c>
      <c r="O49" s="34"/>
      <c r="P49" s="34"/>
      <c r="Q49" s="34"/>
      <c r="R49" s="34"/>
    </row>
    <row r="50" spans="1:18">
      <c r="A50" s="31" t="s">
        <v>291</v>
      </c>
      <c r="B50" s="32" t="s">
        <v>218</v>
      </c>
      <c r="C50" s="33" t="s">
        <v>292</v>
      </c>
      <c r="D50" s="34"/>
      <c r="E50" s="34"/>
      <c r="F50" s="34"/>
      <c r="G50" s="34"/>
      <c r="H50" s="34"/>
      <c r="I50" s="34"/>
      <c r="J50" s="31" t="s">
        <v>293</v>
      </c>
      <c r="K50" s="31" t="s">
        <v>218</v>
      </c>
      <c r="L50" s="33" t="s">
        <v>67</v>
      </c>
      <c r="M50" s="34">
        <f t="shared" si="1"/>
        <v>2.88</v>
      </c>
      <c r="N50" s="34">
        <f>SUM(N51:N61)</f>
        <v>2.88</v>
      </c>
      <c r="O50" s="34"/>
      <c r="P50" s="34"/>
      <c r="Q50" s="34"/>
      <c r="R50" s="34"/>
    </row>
    <row r="51" spans="1:18">
      <c r="A51" s="32"/>
      <c r="B51" s="32" t="s">
        <v>130</v>
      </c>
      <c r="C51" s="35" t="s">
        <v>294</v>
      </c>
      <c r="D51" s="34"/>
      <c r="E51" s="34"/>
      <c r="F51" s="34"/>
      <c r="G51" s="34"/>
      <c r="H51" s="34"/>
      <c r="I51" s="34"/>
      <c r="J51" s="32"/>
      <c r="K51" s="32" t="s">
        <v>130</v>
      </c>
      <c r="L51" s="35" t="s">
        <v>295</v>
      </c>
      <c r="M51" s="34"/>
      <c r="N51" s="34"/>
      <c r="O51" s="34"/>
      <c r="P51" s="34"/>
      <c r="Q51" s="34"/>
      <c r="R51" s="34"/>
    </row>
    <row r="52" spans="1:18">
      <c r="A52" s="32"/>
      <c r="B52" s="32" t="s">
        <v>132</v>
      </c>
      <c r="C52" s="35" t="s">
        <v>296</v>
      </c>
      <c r="D52" s="34"/>
      <c r="E52" s="34"/>
      <c r="F52" s="34"/>
      <c r="G52" s="34"/>
      <c r="H52" s="34"/>
      <c r="I52" s="34"/>
      <c r="J52" s="32"/>
      <c r="K52" s="32" t="s">
        <v>132</v>
      </c>
      <c r="L52" s="35" t="s">
        <v>297</v>
      </c>
      <c r="M52" s="34"/>
      <c r="N52" s="34"/>
      <c r="O52" s="34"/>
      <c r="P52" s="34"/>
      <c r="Q52" s="34"/>
      <c r="R52" s="34"/>
    </row>
    <row r="53" spans="1:18">
      <c r="A53" s="31" t="s">
        <v>298</v>
      </c>
      <c r="B53" s="31" t="s">
        <v>218</v>
      </c>
      <c r="C53" s="33" t="s">
        <v>67</v>
      </c>
      <c r="D53" s="34">
        <f t="shared" si="0"/>
        <v>2.88</v>
      </c>
      <c r="E53" s="34">
        <f>SUM(E54:E58)</f>
        <v>2.88</v>
      </c>
      <c r="F53" s="34"/>
      <c r="G53" s="34"/>
      <c r="H53" s="34"/>
      <c r="I53" s="34"/>
      <c r="J53" s="32"/>
      <c r="K53" s="32" t="s">
        <v>134</v>
      </c>
      <c r="L53" s="35" t="s">
        <v>299</v>
      </c>
      <c r="M53" s="34"/>
      <c r="N53" s="34"/>
      <c r="O53" s="34"/>
      <c r="P53" s="34"/>
      <c r="Q53" s="34"/>
      <c r="R53" s="34"/>
    </row>
    <row r="54" spans="1:18">
      <c r="A54" s="32"/>
      <c r="B54" s="32" t="s">
        <v>130</v>
      </c>
      <c r="C54" s="35" t="s">
        <v>300</v>
      </c>
      <c r="D54" s="34">
        <f t="shared" si="0"/>
        <v>2.88</v>
      </c>
      <c r="E54" s="34">
        <v>2.88</v>
      </c>
      <c r="F54" s="34"/>
      <c r="G54" s="34"/>
      <c r="H54" s="34"/>
      <c r="I54" s="34"/>
      <c r="J54" s="32"/>
      <c r="K54" s="32" t="s">
        <v>159</v>
      </c>
      <c r="L54" s="35" t="s">
        <v>301</v>
      </c>
      <c r="M54" s="34"/>
      <c r="N54" s="34"/>
      <c r="O54" s="34"/>
      <c r="P54" s="34"/>
      <c r="Q54" s="34"/>
      <c r="R54" s="34"/>
    </row>
    <row r="55" spans="1:18">
      <c r="A55" s="32"/>
      <c r="B55" s="32" t="s">
        <v>132</v>
      </c>
      <c r="C55" s="35" t="s">
        <v>302</v>
      </c>
      <c r="D55" s="34"/>
      <c r="E55" s="34"/>
      <c r="F55" s="34"/>
      <c r="G55" s="34"/>
      <c r="H55" s="34"/>
      <c r="I55" s="34"/>
      <c r="J55" s="32"/>
      <c r="K55" s="32" t="s">
        <v>161</v>
      </c>
      <c r="L55" s="35" t="s">
        <v>303</v>
      </c>
      <c r="M55" s="34">
        <f t="shared" si="1"/>
        <v>2.52</v>
      </c>
      <c r="N55" s="34">
        <v>2.52</v>
      </c>
      <c r="O55" s="34"/>
      <c r="P55" s="34"/>
      <c r="Q55" s="34"/>
      <c r="R55" s="34"/>
    </row>
    <row r="56" spans="1:18">
      <c r="A56" s="32"/>
      <c r="B56" s="32" t="s">
        <v>134</v>
      </c>
      <c r="C56" s="35" t="s">
        <v>304</v>
      </c>
      <c r="D56" s="34"/>
      <c r="E56" s="34"/>
      <c r="F56" s="34"/>
      <c r="G56" s="34"/>
      <c r="H56" s="34"/>
      <c r="I56" s="34"/>
      <c r="J56" s="32"/>
      <c r="K56" s="32" t="s">
        <v>136</v>
      </c>
      <c r="L56" s="35" t="s">
        <v>305</v>
      </c>
      <c r="M56" s="34"/>
      <c r="N56" s="34"/>
      <c r="O56" s="34"/>
      <c r="P56" s="34"/>
      <c r="Q56" s="34"/>
      <c r="R56" s="34"/>
    </row>
    <row r="57" spans="1:18">
      <c r="A57" s="32"/>
      <c r="B57" s="32" t="s">
        <v>161</v>
      </c>
      <c r="C57" s="35" t="s">
        <v>306</v>
      </c>
      <c r="D57" s="34"/>
      <c r="E57" s="34"/>
      <c r="F57" s="34"/>
      <c r="G57" s="34"/>
      <c r="H57" s="34"/>
      <c r="I57" s="34"/>
      <c r="J57" s="32"/>
      <c r="K57" s="32" t="s">
        <v>138</v>
      </c>
      <c r="L57" s="35" t="s">
        <v>307</v>
      </c>
      <c r="M57" s="34"/>
      <c r="N57" s="34"/>
      <c r="O57" s="34"/>
      <c r="P57" s="34"/>
      <c r="Q57" s="34"/>
      <c r="R57" s="34"/>
    </row>
    <row r="58" spans="1:18">
      <c r="A58" s="32"/>
      <c r="B58" s="32" t="s">
        <v>154</v>
      </c>
      <c r="C58" s="35" t="s">
        <v>308</v>
      </c>
      <c r="D58" s="34"/>
      <c r="E58" s="34"/>
      <c r="F58" s="34"/>
      <c r="G58" s="34"/>
      <c r="H58" s="34"/>
      <c r="I58" s="34"/>
      <c r="J58" s="32"/>
      <c r="K58" s="32" t="s">
        <v>140</v>
      </c>
      <c r="L58" s="35" t="s">
        <v>302</v>
      </c>
      <c r="M58" s="34"/>
      <c r="N58" s="34"/>
      <c r="O58" s="34"/>
      <c r="P58" s="34"/>
      <c r="Q58" s="34"/>
      <c r="R58" s="34"/>
    </row>
    <row r="59" spans="1:18">
      <c r="A59" s="31" t="s">
        <v>309</v>
      </c>
      <c r="B59" s="31" t="s">
        <v>218</v>
      </c>
      <c r="C59" s="33" t="s">
        <v>310</v>
      </c>
      <c r="D59" s="34"/>
      <c r="E59" s="34"/>
      <c r="F59" s="34"/>
      <c r="G59" s="34"/>
      <c r="H59" s="34"/>
      <c r="I59" s="34"/>
      <c r="J59" s="32"/>
      <c r="K59" s="32" t="s">
        <v>142</v>
      </c>
      <c r="L59" s="35" t="s">
        <v>311</v>
      </c>
      <c r="M59" s="34"/>
      <c r="N59" s="34"/>
      <c r="O59" s="34"/>
      <c r="P59" s="34"/>
      <c r="Q59" s="34"/>
      <c r="R59" s="34"/>
    </row>
    <row r="60" spans="1:18">
      <c r="A60" s="32"/>
      <c r="B60" s="32" t="s">
        <v>132</v>
      </c>
      <c r="C60" s="35" t="s">
        <v>312</v>
      </c>
      <c r="D60" s="34"/>
      <c r="E60" s="34"/>
      <c r="F60" s="34"/>
      <c r="G60" s="34"/>
      <c r="H60" s="34"/>
      <c r="I60" s="34"/>
      <c r="J60" s="32"/>
      <c r="K60" s="32" t="s">
        <v>144</v>
      </c>
      <c r="L60" s="35" t="s">
        <v>304</v>
      </c>
      <c r="M60" s="34"/>
      <c r="N60" s="34"/>
      <c r="O60" s="34"/>
      <c r="P60" s="34"/>
      <c r="Q60" s="34"/>
      <c r="R60" s="34"/>
    </row>
    <row r="61" spans="1:18">
      <c r="A61" s="32"/>
      <c r="B61" s="32" t="s">
        <v>134</v>
      </c>
      <c r="C61" s="35" t="s">
        <v>313</v>
      </c>
      <c r="D61" s="34"/>
      <c r="E61" s="34"/>
      <c r="F61" s="34"/>
      <c r="G61" s="34"/>
      <c r="H61" s="34"/>
      <c r="I61" s="34"/>
      <c r="J61" s="32"/>
      <c r="K61" s="32" t="s">
        <v>154</v>
      </c>
      <c r="L61" s="35" t="s">
        <v>314</v>
      </c>
      <c r="M61" s="34">
        <f t="shared" si="1"/>
        <v>0.36</v>
      </c>
      <c r="N61" s="34">
        <v>0.36</v>
      </c>
      <c r="O61" s="34"/>
      <c r="P61" s="34"/>
      <c r="Q61" s="34"/>
      <c r="R61" s="34"/>
    </row>
    <row r="62" spans="1:18">
      <c r="A62" s="31" t="s">
        <v>315</v>
      </c>
      <c r="B62" s="31" t="s">
        <v>218</v>
      </c>
      <c r="C62" s="33" t="s">
        <v>316</v>
      </c>
      <c r="D62" s="34">
        <f>E62+F62</f>
        <v>118.8</v>
      </c>
      <c r="E62" s="34"/>
      <c r="F62" s="34">
        <f>SUM(F63:F66)</f>
        <v>118.8</v>
      </c>
      <c r="G62" s="34"/>
      <c r="H62" s="34"/>
      <c r="I62" s="34"/>
      <c r="J62" s="31" t="s">
        <v>317</v>
      </c>
      <c r="K62" s="31" t="s">
        <v>218</v>
      </c>
      <c r="L62" s="33" t="s">
        <v>316</v>
      </c>
      <c r="M62" s="34">
        <f t="shared" si="1"/>
        <v>118.8</v>
      </c>
      <c r="N62" s="34"/>
      <c r="O62" s="34">
        <f>SUM(O63:O66)</f>
        <v>118.8</v>
      </c>
      <c r="P62" s="34"/>
      <c r="Q62" s="34"/>
      <c r="R62" s="34"/>
    </row>
    <row r="63" spans="1:18">
      <c r="A63" s="32"/>
      <c r="B63" s="32" t="s">
        <v>130</v>
      </c>
      <c r="C63" s="35" t="s">
        <v>318</v>
      </c>
      <c r="D63" s="34">
        <f>E63+F63</f>
        <v>118.8</v>
      </c>
      <c r="E63" s="34"/>
      <c r="F63" s="34">
        <v>118.8</v>
      </c>
      <c r="G63" s="34"/>
      <c r="H63" s="34"/>
      <c r="I63" s="34"/>
      <c r="J63" s="32"/>
      <c r="K63" s="32" t="s">
        <v>130</v>
      </c>
      <c r="L63" s="35" t="s">
        <v>318</v>
      </c>
      <c r="M63" s="34">
        <f t="shared" si="1"/>
        <v>118.8</v>
      </c>
      <c r="N63" s="34"/>
      <c r="O63" s="34">
        <v>118.8</v>
      </c>
      <c r="P63" s="34"/>
      <c r="Q63" s="34"/>
      <c r="R63" s="34"/>
    </row>
    <row r="64" spans="1:18">
      <c r="A64" s="32"/>
      <c r="B64" s="32" t="s">
        <v>132</v>
      </c>
      <c r="C64" s="35" t="s">
        <v>319</v>
      </c>
      <c r="D64" s="34"/>
      <c r="E64" s="34"/>
      <c r="F64" s="34"/>
      <c r="G64" s="34"/>
      <c r="H64" s="34"/>
      <c r="I64" s="34"/>
      <c r="J64" s="32"/>
      <c r="K64" s="32" t="s">
        <v>132</v>
      </c>
      <c r="L64" s="35" t="s">
        <v>319</v>
      </c>
      <c r="M64" s="34"/>
      <c r="N64" s="34"/>
      <c r="O64" s="34"/>
      <c r="P64" s="34"/>
      <c r="Q64" s="34"/>
      <c r="R64" s="34"/>
    </row>
    <row r="65" spans="1:18">
      <c r="A65" s="32"/>
      <c r="B65" s="32" t="s">
        <v>134</v>
      </c>
      <c r="C65" s="35" t="s">
        <v>320</v>
      </c>
      <c r="D65" s="34"/>
      <c r="E65" s="34"/>
      <c r="F65" s="34"/>
      <c r="G65" s="34"/>
      <c r="H65" s="34"/>
      <c r="I65" s="34"/>
      <c r="J65" s="32"/>
      <c r="K65" s="32" t="s">
        <v>134</v>
      </c>
      <c r="L65" s="35" t="s">
        <v>320</v>
      </c>
      <c r="M65" s="34"/>
      <c r="N65" s="34"/>
      <c r="O65" s="34"/>
      <c r="P65" s="34"/>
      <c r="Q65" s="34"/>
      <c r="R65" s="34"/>
    </row>
    <row r="66" spans="1:18">
      <c r="A66" s="32"/>
      <c r="B66" s="32" t="s">
        <v>159</v>
      </c>
      <c r="C66" s="35" t="s">
        <v>321</v>
      </c>
      <c r="D66" s="34"/>
      <c r="E66" s="34"/>
      <c r="F66" s="34"/>
      <c r="G66" s="34"/>
      <c r="H66" s="34"/>
      <c r="I66" s="34"/>
      <c r="J66" s="32"/>
      <c r="K66" s="32" t="s">
        <v>159</v>
      </c>
      <c r="L66" s="35" t="s">
        <v>321</v>
      </c>
      <c r="M66" s="34"/>
      <c r="N66" s="34"/>
      <c r="O66" s="34"/>
      <c r="P66" s="34"/>
      <c r="Q66" s="34"/>
      <c r="R66" s="34"/>
    </row>
    <row r="67" spans="1:18">
      <c r="A67" s="31" t="s">
        <v>322</v>
      </c>
      <c r="B67" s="31" t="s">
        <v>218</v>
      </c>
      <c r="C67" s="33" t="s">
        <v>323</v>
      </c>
      <c r="D67" s="34"/>
      <c r="E67" s="34"/>
      <c r="F67" s="34"/>
      <c r="G67" s="34"/>
      <c r="H67" s="34"/>
      <c r="I67" s="34"/>
      <c r="J67" s="31" t="s">
        <v>324</v>
      </c>
      <c r="K67" s="31" t="s">
        <v>218</v>
      </c>
      <c r="L67" s="33" t="s">
        <v>325</v>
      </c>
      <c r="M67" s="34"/>
      <c r="N67" s="34"/>
      <c r="O67" s="34"/>
      <c r="P67" s="34"/>
      <c r="Q67" s="34"/>
      <c r="R67" s="34"/>
    </row>
    <row r="68" spans="1:18">
      <c r="A68" s="32"/>
      <c r="B68" s="32" t="s">
        <v>130</v>
      </c>
      <c r="C68" s="35" t="s">
        <v>326</v>
      </c>
      <c r="D68" s="34"/>
      <c r="E68" s="34"/>
      <c r="F68" s="34"/>
      <c r="G68" s="34"/>
      <c r="H68" s="34"/>
      <c r="I68" s="34"/>
      <c r="J68" s="32"/>
      <c r="K68" s="32" t="s">
        <v>130</v>
      </c>
      <c r="L68" s="35" t="s">
        <v>327</v>
      </c>
      <c r="M68" s="34"/>
      <c r="N68" s="34"/>
      <c r="O68" s="34"/>
      <c r="P68" s="34"/>
      <c r="Q68" s="34"/>
      <c r="R68" s="34"/>
    </row>
    <row r="69" spans="1:18">
      <c r="A69" s="32"/>
      <c r="B69" s="32" t="s">
        <v>132</v>
      </c>
      <c r="C69" s="35" t="s">
        <v>328</v>
      </c>
      <c r="D69" s="34"/>
      <c r="E69" s="34"/>
      <c r="F69" s="34"/>
      <c r="G69" s="34"/>
      <c r="H69" s="34"/>
      <c r="I69" s="34"/>
      <c r="J69" s="32"/>
      <c r="K69" s="32" t="s">
        <v>132</v>
      </c>
      <c r="L69" s="35" t="s">
        <v>329</v>
      </c>
      <c r="M69" s="34"/>
      <c r="N69" s="34"/>
      <c r="O69" s="34"/>
      <c r="P69" s="34"/>
      <c r="Q69" s="34"/>
      <c r="R69" s="34"/>
    </row>
    <row r="70" spans="1:18">
      <c r="A70" s="31" t="s">
        <v>330</v>
      </c>
      <c r="B70" s="31" t="s">
        <v>218</v>
      </c>
      <c r="C70" s="33" t="s">
        <v>331</v>
      </c>
      <c r="D70" s="34"/>
      <c r="E70" s="34"/>
      <c r="F70" s="34"/>
      <c r="G70" s="34"/>
      <c r="H70" s="34"/>
      <c r="I70" s="34"/>
      <c r="J70" s="32"/>
      <c r="K70" s="32" t="s">
        <v>134</v>
      </c>
      <c r="L70" s="35" t="s">
        <v>332</v>
      </c>
      <c r="M70" s="34"/>
      <c r="N70" s="34"/>
      <c r="O70" s="34"/>
      <c r="P70" s="34"/>
      <c r="Q70" s="34"/>
      <c r="R70" s="34"/>
    </row>
    <row r="71" spans="1:18">
      <c r="A71" s="32"/>
      <c r="B71" s="32" t="s">
        <v>130</v>
      </c>
      <c r="C71" s="35" t="s">
        <v>333</v>
      </c>
      <c r="D71" s="34"/>
      <c r="E71" s="34"/>
      <c r="F71" s="34"/>
      <c r="G71" s="34"/>
      <c r="H71" s="34"/>
      <c r="I71" s="34"/>
      <c r="J71" s="32"/>
      <c r="K71" s="32" t="s">
        <v>161</v>
      </c>
      <c r="L71" s="35" t="s">
        <v>255</v>
      </c>
      <c r="M71" s="34"/>
      <c r="N71" s="34"/>
      <c r="O71" s="34"/>
      <c r="P71" s="34"/>
      <c r="Q71" s="34"/>
      <c r="R71" s="34"/>
    </row>
    <row r="72" spans="1:18">
      <c r="A72" s="32"/>
      <c r="B72" s="32" t="s">
        <v>132</v>
      </c>
      <c r="C72" s="35" t="s">
        <v>334</v>
      </c>
      <c r="D72" s="34"/>
      <c r="E72" s="34"/>
      <c r="F72" s="34"/>
      <c r="G72" s="34"/>
      <c r="H72" s="34"/>
      <c r="I72" s="34"/>
      <c r="J72" s="32"/>
      <c r="K72" s="32" t="s">
        <v>136</v>
      </c>
      <c r="L72" s="35" t="s">
        <v>263</v>
      </c>
      <c r="M72" s="34"/>
      <c r="N72" s="34"/>
      <c r="O72" s="34"/>
      <c r="P72" s="34"/>
      <c r="Q72" s="34"/>
      <c r="R72" s="34"/>
    </row>
    <row r="73" spans="1:18">
      <c r="A73" s="32"/>
      <c r="B73" s="32" t="s">
        <v>134</v>
      </c>
      <c r="C73" s="35" t="s">
        <v>335</v>
      </c>
      <c r="D73" s="34"/>
      <c r="E73" s="34"/>
      <c r="F73" s="34"/>
      <c r="G73" s="34"/>
      <c r="H73" s="34"/>
      <c r="I73" s="34"/>
      <c r="J73" s="32"/>
      <c r="K73" s="32" t="s">
        <v>138</v>
      </c>
      <c r="L73" s="35" t="s">
        <v>336</v>
      </c>
      <c r="M73" s="34"/>
      <c r="N73" s="34"/>
      <c r="O73" s="34"/>
      <c r="P73" s="34"/>
      <c r="Q73" s="34"/>
      <c r="R73" s="34"/>
    </row>
    <row r="74" spans="1:18">
      <c r="A74" s="32"/>
      <c r="B74" s="32" t="s">
        <v>159</v>
      </c>
      <c r="C74" s="35" t="s">
        <v>337</v>
      </c>
      <c r="D74" s="34"/>
      <c r="E74" s="34"/>
      <c r="F74" s="34"/>
      <c r="G74" s="34"/>
      <c r="H74" s="34"/>
      <c r="I74" s="34"/>
      <c r="J74" s="32"/>
      <c r="K74" s="32" t="s">
        <v>140</v>
      </c>
      <c r="L74" s="35" t="s">
        <v>338</v>
      </c>
      <c r="M74" s="34"/>
      <c r="N74" s="34"/>
      <c r="O74" s="34"/>
      <c r="P74" s="34"/>
      <c r="Q74" s="34"/>
      <c r="R74" s="34"/>
    </row>
    <row r="75" spans="1:18">
      <c r="A75" s="31" t="s">
        <v>339</v>
      </c>
      <c r="B75" s="31" t="s">
        <v>218</v>
      </c>
      <c r="C75" s="33" t="s">
        <v>340</v>
      </c>
      <c r="D75" s="34"/>
      <c r="E75" s="34"/>
      <c r="F75" s="34"/>
      <c r="G75" s="34"/>
      <c r="H75" s="34"/>
      <c r="I75" s="34"/>
      <c r="J75" s="32"/>
      <c r="K75" s="32" t="s">
        <v>150</v>
      </c>
      <c r="L75" s="35" t="s">
        <v>257</v>
      </c>
      <c r="M75" s="34"/>
      <c r="N75" s="34"/>
      <c r="O75" s="34"/>
      <c r="P75" s="34"/>
      <c r="Q75" s="34"/>
      <c r="R75" s="34"/>
    </row>
    <row r="76" spans="1:18">
      <c r="A76" s="32"/>
      <c r="B76" s="32" t="s">
        <v>130</v>
      </c>
      <c r="C76" s="35" t="s">
        <v>341</v>
      </c>
      <c r="D76" s="34"/>
      <c r="E76" s="34"/>
      <c r="F76" s="34"/>
      <c r="G76" s="34"/>
      <c r="H76" s="34"/>
      <c r="I76" s="34"/>
      <c r="J76" s="32"/>
      <c r="K76" s="32" t="s">
        <v>342</v>
      </c>
      <c r="L76" s="35" t="s">
        <v>343</v>
      </c>
      <c r="M76" s="34"/>
      <c r="N76" s="34"/>
      <c r="O76" s="34"/>
      <c r="P76" s="34"/>
      <c r="Q76" s="34"/>
      <c r="R76" s="34"/>
    </row>
    <row r="77" spans="1:18">
      <c r="A77" s="32"/>
      <c r="B77" s="32" t="s">
        <v>132</v>
      </c>
      <c r="C77" s="35" t="s">
        <v>344</v>
      </c>
      <c r="D77" s="34"/>
      <c r="E77" s="34"/>
      <c r="F77" s="34"/>
      <c r="G77" s="34"/>
      <c r="H77" s="34"/>
      <c r="I77" s="34"/>
      <c r="J77" s="32"/>
      <c r="K77" s="32" t="s">
        <v>345</v>
      </c>
      <c r="L77" s="35" t="s">
        <v>346</v>
      </c>
      <c r="M77" s="34"/>
      <c r="N77" s="34"/>
      <c r="O77" s="34"/>
      <c r="P77" s="34"/>
      <c r="Q77" s="34"/>
      <c r="R77" s="34"/>
    </row>
    <row r="78" spans="1:18">
      <c r="A78" s="31" t="s">
        <v>347</v>
      </c>
      <c r="B78" s="31" t="s">
        <v>218</v>
      </c>
      <c r="C78" s="33" t="s">
        <v>348</v>
      </c>
      <c r="D78" s="34"/>
      <c r="E78" s="34"/>
      <c r="F78" s="34"/>
      <c r="G78" s="34"/>
      <c r="H78" s="34"/>
      <c r="I78" s="34"/>
      <c r="J78" s="32"/>
      <c r="K78" s="32" t="s">
        <v>349</v>
      </c>
      <c r="L78" s="35" t="s">
        <v>350</v>
      </c>
      <c r="M78" s="34"/>
      <c r="N78" s="34"/>
      <c r="O78" s="34"/>
      <c r="P78" s="34"/>
      <c r="Q78" s="34"/>
      <c r="R78" s="34"/>
    </row>
    <row r="79" spans="1:18">
      <c r="A79" s="32"/>
      <c r="B79" s="32" t="s">
        <v>136</v>
      </c>
      <c r="C79" s="35" t="s">
        <v>351</v>
      </c>
      <c r="D79" s="34"/>
      <c r="E79" s="34"/>
      <c r="F79" s="34"/>
      <c r="G79" s="34"/>
      <c r="H79" s="34"/>
      <c r="I79" s="34"/>
      <c r="J79" s="32"/>
      <c r="K79" s="32" t="s">
        <v>154</v>
      </c>
      <c r="L79" s="35" t="s">
        <v>352</v>
      </c>
      <c r="M79" s="34"/>
      <c r="N79" s="34"/>
      <c r="O79" s="34"/>
      <c r="P79" s="34"/>
      <c r="Q79" s="34"/>
      <c r="R79" s="34"/>
    </row>
    <row r="80" spans="1:18">
      <c r="A80" s="32"/>
      <c r="B80" s="32" t="s">
        <v>138</v>
      </c>
      <c r="C80" s="35" t="s">
        <v>353</v>
      </c>
      <c r="D80" s="34"/>
      <c r="E80" s="34"/>
      <c r="F80" s="34"/>
      <c r="G80" s="34"/>
      <c r="H80" s="34"/>
      <c r="I80" s="34"/>
      <c r="J80" s="31" t="s">
        <v>354</v>
      </c>
      <c r="K80" s="31" t="s">
        <v>218</v>
      </c>
      <c r="L80" s="33" t="s">
        <v>355</v>
      </c>
      <c r="M80" s="34">
        <f t="shared" ref="M80:M114" si="2">N80+O80</f>
        <v>480.38</v>
      </c>
      <c r="N80" s="34">
        <f>SUM(N81:N96)</f>
        <v>0.38</v>
      </c>
      <c r="O80" s="34">
        <f>SUM(O81:O96)</f>
        <v>480</v>
      </c>
      <c r="P80" s="34">
        <f>Q80+R80</f>
        <v>1707</v>
      </c>
      <c r="Q80" s="34"/>
      <c r="R80" s="34">
        <f t="shared" ref="R80" si="3">SUM(R81:R96)</f>
        <v>1707</v>
      </c>
    </row>
    <row r="81" spans="1:18" ht="27">
      <c r="A81" s="32"/>
      <c r="B81" s="32" t="s">
        <v>140</v>
      </c>
      <c r="C81" s="110" t="s">
        <v>356</v>
      </c>
      <c r="D81" s="34"/>
      <c r="E81" s="34"/>
      <c r="F81" s="34"/>
      <c r="G81" s="34"/>
      <c r="H81" s="34"/>
      <c r="I81" s="34"/>
      <c r="J81" s="32"/>
      <c r="K81" s="32" t="s">
        <v>130</v>
      </c>
      <c r="L81" s="35" t="s">
        <v>327</v>
      </c>
      <c r="M81" s="34"/>
      <c r="N81" s="34"/>
      <c r="O81" s="34"/>
      <c r="P81" s="34">
        <f>Q81+R81</f>
        <v>1707</v>
      </c>
      <c r="Q81" s="34"/>
      <c r="R81" s="34">
        <v>1707</v>
      </c>
    </row>
    <row r="82" spans="1:18">
      <c r="A82" s="32"/>
      <c r="B82" s="32" t="s">
        <v>154</v>
      </c>
      <c r="C82" s="35" t="s">
        <v>348</v>
      </c>
      <c r="D82" s="34"/>
      <c r="E82" s="34"/>
      <c r="F82" s="34"/>
      <c r="G82" s="34"/>
      <c r="H82" s="34"/>
      <c r="I82" s="34"/>
      <c r="J82" s="32"/>
      <c r="K82" s="32" t="s">
        <v>132</v>
      </c>
      <c r="L82" s="35" t="s">
        <v>329</v>
      </c>
      <c r="M82" s="34">
        <f t="shared" si="2"/>
        <v>0.38</v>
      </c>
      <c r="N82" s="34">
        <v>0.38</v>
      </c>
      <c r="O82" s="34"/>
      <c r="P82" s="34"/>
      <c r="Q82" s="34"/>
      <c r="R82" s="34"/>
    </row>
    <row r="83" spans="1:18">
      <c r="A83" s="36"/>
      <c r="B83" s="36"/>
      <c r="C83" s="36"/>
      <c r="D83" s="34"/>
      <c r="E83" s="34"/>
      <c r="F83" s="34"/>
      <c r="G83" s="34"/>
      <c r="H83" s="34"/>
      <c r="I83" s="34"/>
      <c r="J83" s="36"/>
      <c r="K83" s="36" t="s">
        <v>134</v>
      </c>
      <c r="L83" s="36" t="s">
        <v>332</v>
      </c>
      <c r="M83" s="34"/>
      <c r="N83" s="34"/>
      <c r="O83" s="34"/>
      <c r="P83" s="34"/>
      <c r="Q83" s="34"/>
      <c r="R83" s="34"/>
    </row>
    <row r="84" spans="1:18">
      <c r="A84" s="36"/>
      <c r="B84" s="36"/>
      <c r="C84" s="36"/>
      <c r="D84" s="34"/>
      <c r="E84" s="34"/>
      <c r="F84" s="34"/>
      <c r="G84" s="34"/>
      <c r="H84" s="34"/>
      <c r="I84" s="34"/>
      <c r="J84" s="36"/>
      <c r="K84" s="36" t="s">
        <v>161</v>
      </c>
      <c r="L84" s="36" t="s">
        <v>255</v>
      </c>
      <c r="M84" s="34">
        <f t="shared" si="2"/>
        <v>480</v>
      </c>
      <c r="N84" s="34"/>
      <c r="O84" s="34">
        <v>480</v>
      </c>
      <c r="P84" s="34"/>
      <c r="Q84" s="34"/>
      <c r="R84" s="34"/>
    </row>
    <row r="85" spans="1:18">
      <c r="A85" s="36"/>
      <c r="B85" s="36"/>
      <c r="C85" s="36"/>
      <c r="D85" s="34"/>
      <c r="E85" s="34"/>
      <c r="F85" s="34"/>
      <c r="G85" s="34"/>
      <c r="H85" s="34"/>
      <c r="I85" s="34"/>
      <c r="J85" s="36"/>
      <c r="K85" s="36" t="s">
        <v>136</v>
      </c>
      <c r="L85" s="36" t="s">
        <v>263</v>
      </c>
      <c r="M85" s="34"/>
      <c r="N85" s="34"/>
      <c r="O85" s="34"/>
      <c r="P85" s="34"/>
      <c r="Q85" s="34"/>
      <c r="R85" s="34"/>
    </row>
    <row r="86" spans="1:18">
      <c r="A86" s="36"/>
      <c r="B86" s="36"/>
      <c r="C86" s="36"/>
      <c r="D86" s="34"/>
      <c r="E86" s="34"/>
      <c r="F86" s="34"/>
      <c r="G86" s="34"/>
      <c r="H86" s="34"/>
      <c r="I86" s="34"/>
      <c r="J86" s="36"/>
      <c r="K86" s="36" t="s">
        <v>138</v>
      </c>
      <c r="L86" s="36" t="s">
        <v>336</v>
      </c>
      <c r="M86" s="34"/>
      <c r="N86" s="34"/>
      <c r="O86" s="34"/>
      <c r="P86" s="34"/>
      <c r="Q86" s="34"/>
      <c r="R86" s="34"/>
    </row>
    <row r="87" spans="1:18">
      <c r="A87" s="36"/>
      <c r="B87" s="36"/>
      <c r="C87" s="36"/>
      <c r="D87" s="34"/>
      <c r="E87" s="34"/>
      <c r="F87" s="34"/>
      <c r="G87" s="34"/>
      <c r="H87" s="34"/>
      <c r="I87" s="34"/>
      <c r="J87" s="36"/>
      <c r="K87" s="36" t="s">
        <v>140</v>
      </c>
      <c r="L87" s="36" t="s">
        <v>338</v>
      </c>
      <c r="M87" s="34"/>
      <c r="N87" s="34"/>
      <c r="O87" s="34"/>
      <c r="P87" s="34"/>
      <c r="Q87" s="34"/>
      <c r="R87" s="34"/>
    </row>
    <row r="88" spans="1:18">
      <c r="A88" s="36"/>
      <c r="B88" s="36"/>
      <c r="C88" s="36"/>
      <c r="D88" s="34"/>
      <c r="E88" s="34"/>
      <c r="F88" s="34"/>
      <c r="G88" s="34"/>
      <c r="H88" s="34"/>
      <c r="I88" s="34"/>
      <c r="J88" s="36"/>
      <c r="K88" s="36" t="s">
        <v>142</v>
      </c>
      <c r="L88" s="36" t="s">
        <v>357</v>
      </c>
      <c r="M88" s="34"/>
      <c r="N88" s="34"/>
      <c r="O88" s="34"/>
      <c r="P88" s="34"/>
      <c r="Q88" s="34"/>
      <c r="R88" s="34"/>
    </row>
    <row r="89" spans="1:18">
      <c r="A89" s="36"/>
      <c r="B89" s="36"/>
      <c r="C89" s="36"/>
      <c r="D89" s="34"/>
      <c r="E89" s="34"/>
      <c r="F89" s="34"/>
      <c r="G89" s="34"/>
      <c r="H89" s="34"/>
      <c r="I89" s="34"/>
      <c r="J89" s="36"/>
      <c r="K89" s="36" t="s">
        <v>144</v>
      </c>
      <c r="L89" s="36" t="s">
        <v>358</v>
      </c>
      <c r="M89" s="34"/>
      <c r="N89" s="34"/>
      <c r="O89" s="34"/>
      <c r="P89" s="34"/>
      <c r="Q89" s="34"/>
      <c r="R89" s="34"/>
    </row>
    <row r="90" spans="1:18">
      <c r="A90" s="36"/>
      <c r="B90" s="36"/>
      <c r="C90" s="36"/>
      <c r="D90" s="34"/>
      <c r="E90" s="34"/>
      <c r="F90" s="34"/>
      <c r="G90" s="34"/>
      <c r="H90" s="34"/>
      <c r="I90" s="34"/>
      <c r="J90" s="36"/>
      <c r="K90" s="36" t="s">
        <v>146</v>
      </c>
      <c r="L90" s="36" t="s">
        <v>359</v>
      </c>
      <c r="M90" s="34"/>
      <c r="N90" s="34"/>
      <c r="O90" s="34"/>
      <c r="P90" s="34"/>
      <c r="Q90" s="34"/>
      <c r="R90" s="34"/>
    </row>
    <row r="91" spans="1:18">
      <c r="A91" s="36"/>
      <c r="B91" s="36"/>
      <c r="C91" s="36"/>
      <c r="D91" s="34"/>
      <c r="E91" s="34"/>
      <c r="F91" s="34"/>
      <c r="G91" s="34"/>
      <c r="H91" s="34"/>
      <c r="I91" s="34"/>
      <c r="J91" s="36"/>
      <c r="K91" s="36" t="s">
        <v>148</v>
      </c>
      <c r="L91" s="36" t="s">
        <v>360</v>
      </c>
      <c r="M91" s="34"/>
      <c r="N91" s="34"/>
      <c r="O91" s="34"/>
      <c r="P91" s="34"/>
      <c r="Q91" s="34"/>
      <c r="R91" s="34"/>
    </row>
    <row r="92" spans="1:18">
      <c r="A92" s="36"/>
      <c r="B92" s="36"/>
      <c r="C92" s="36"/>
      <c r="D92" s="34"/>
      <c r="E92" s="34"/>
      <c r="F92" s="34"/>
      <c r="G92" s="34"/>
      <c r="H92" s="34"/>
      <c r="I92" s="34"/>
      <c r="J92" s="36"/>
      <c r="K92" s="36" t="s">
        <v>150</v>
      </c>
      <c r="L92" s="36" t="s">
        <v>257</v>
      </c>
      <c r="M92" s="34"/>
      <c r="N92" s="34"/>
      <c r="O92" s="34"/>
      <c r="P92" s="34"/>
      <c r="Q92" s="34"/>
      <c r="R92" s="34"/>
    </row>
    <row r="93" spans="1:18">
      <c r="A93" s="36"/>
      <c r="B93" s="36"/>
      <c r="C93" s="36"/>
      <c r="D93" s="34"/>
      <c r="E93" s="34"/>
      <c r="F93" s="34"/>
      <c r="G93" s="34"/>
      <c r="H93" s="34"/>
      <c r="I93" s="34"/>
      <c r="J93" s="36"/>
      <c r="K93" s="36" t="s">
        <v>342</v>
      </c>
      <c r="L93" s="36" t="s">
        <v>343</v>
      </c>
      <c r="M93" s="34"/>
      <c r="N93" s="34"/>
      <c r="O93" s="34"/>
      <c r="P93" s="34"/>
      <c r="Q93" s="34"/>
      <c r="R93" s="34"/>
    </row>
    <row r="94" spans="1:18">
      <c r="A94" s="36"/>
      <c r="B94" s="36"/>
      <c r="C94" s="36"/>
      <c r="D94" s="34"/>
      <c r="E94" s="34"/>
      <c r="F94" s="34"/>
      <c r="G94" s="34"/>
      <c r="H94" s="34"/>
      <c r="I94" s="34"/>
      <c r="J94" s="36"/>
      <c r="K94" s="36" t="s">
        <v>345</v>
      </c>
      <c r="L94" s="36" t="s">
        <v>346</v>
      </c>
      <c r="M94" s="34"/>
      <c r="N94" s="34"/>
      <c r="O94" s="34"/>
      <c r="P94" s="34"/>
      <c r="Q94" s="34"/>
      <c r="R94" s="34"/>
    </row>
    <row r="95" spans="1:18">
      <c r="A95" s="36"/>
      <c r="B95" s="36"/>
      <c r="C95" s="36"/>
      <c r="D95" s="34"/>
      <c r="E95" s="34"/>
      <c r="F95" s="34"/>
      <c r="G95" s="34"/>
      <c r="H95" s="34"/>
      <c r="I95" s="34"/>
      <c r="J95" s="36"/>
      <c r="K95" s="36" t="s">
        <v>349</v>
      </c>
      <c r="L95" s="36" t="s">
        <v>350</v>
      </c>
      <c r="M95" s="34"/>
      <c r="N95" s="34"/>
      <c r="O95" s="34"/>
      <c r="P95" s="34"/>
      <c r="Q95" s="34"/>
      <c r="R95" s="34"/>
    </row>
    <row r="96" spans="1:18">
      <c r="A96" s="36"/>
      <c r="B96" s="36"/>
      <c r="C96" s="36"/>
      <c r="D96" s="34"/>
      <c r="E96" s="34"/>
      <c r="F96" s="34"/>
      <c r="G96" s="34"/>
      <c r="H96" s="34"/>
      <c r="I96" s="34"/>
      <c r="J96" s="36"/>
      <c r="K96" s="36" t="s">
        <v>154</v>
      </c>
      <c r="L96" s="36" t="s">
        <v>265</v>
      </c>
      <c r="M96" s="34"/>
      <c r="N96" s="34"/>
      <c r="O96" s="34"/>
      <c r="P96" s="34"/>
      <c r="Q96" s="34"/>
      <c r="R96" s="34"/>
    </row>
    <row r="97" spans="1:18">
      <c r="A97" s="36"/>
      <c r="B97" s="36"/>
      <c r="C97" s="36"/>
      <c r="D97" s="34"/>
      <c r="E97" s="34"/>
      <c r="F97" s="34"/>
      <c r="G97" s="34"/>
      <c r="H97" s="34"/>
      <c r="I97" s="34"/>
      <c r="J97" s="38" t="s">
        <v>361</v>
      </c>
      <c r="K97" s="38" t="s">
        <v>218</v>
      </c>
      <c r="L97" s="38" t="s">
        <v>362</v>
      </c>
      <c r="M97" s="34"/>
      <c r="N97" s="34"/>
      <c r="O97" s="34"/>
      <c r="P97" s="34"/>
      <c r="Q97" s="34"/>
      <c r="R97" s="34"/>
    </row>
    <row r="98" spans="1:18">
      <c r="A98" s="36"/>
      <c r="B98" s="36"/>
      <c r="C98" s="36"/>
      <c r="D98" s="34"/>
      <c r="E98" s="34"/>
      <c r="F98" s="34"/>
      <c r="G98" s="34"/>
      <c r="H98" s="34"/>
      <c r="I98" s="34"/>
      <c r="J98" s="36"/>
      <c r="K98" s="36" t="s">
        <v>130</v>
      </c>
      <c r="L98" s="36" t="s">
        <v>363</v>
      </c>
      <c r="M98" s="34"/>
      <c r="N98" s="34"/>
      <c r="O98" s="34"/>
      <c r="P98" s="34"/>
      <c r="Q98" s="34"/>
      <c r="R98" s="34"/>
    </row>
    <row r="99" spans="1:18">
      <c r="A99" s="36"/>
      <c r="B99" s="36"/>
      <c r="C99" s="36"/>
      <c r="D99" s="34"/>
      <c r="E99" s="34"/>
      <c r="F99" s="34"/>
      <c r="G99" s="34"/>
      <c r="H99" s="34"/>
      <c r="I99" s="34"/>
      <c r="J99" s="36"/>
      <c r="K99" s="36" t="s">
        <v>154</v>
      </c>
      <c r="L99" s="36" t="s">
        <v>290</v>
      </c>
      <c r="M99" s="34"/>
      <c r="N99" s="34"/>
      <c r="O99" s="34"/>
      <c r="P99" s="34"/>
      <c r="Q99" s="34"/>
      <c r="R99" s="34"/>
    </row>
    <row r="100" spans="1:18">
      <c r="A100" s="36"/>
      <c r="B100" s="36"/>
      <c r="C100" s="36"/>
      <c r="D100" s="34"/>
      <c r="E100" s="34"/>
      <c r="F100" s="34"/>
      <c r="G100" s="34"/>
      <c r="H100" s="34"/>
      <c r="I100" s="34"/>
      <c r="J100" s="38" t="s">
        <v>364</v>
      </c>
      <c r="K100" s="38" t="s">
        <v>218</v>
      </c>
      <c r="L100" s="38" t="s">
        <v>285</v>
      </c>
      <c r="M100" s="34"/>
      <c r="N100" s="34"/>
      <c r="O100" s="34"/>
      <c r="P100" s="34"/>
      <c r="Q100" s="34"/>
      <c r="R100" s="34"/>
    </row>
    <row r="101" spans="1:18">
      <c r="A101" s="36"/>
      <c r="B101" s="36"/>
      <c r="C101" s="36"/>
      <c r="D101" s="34"/>
      <c r="E101" s="34"/>
      <c r="F101" s="34"/>
      <c r="G101" s="34"/>
      <c r="H101" s="34"/>
      <c r="I101" s="34"/>
      <c r="J101" s="36"/>
      <c r="K101" s="36" t="s">
        <v>130</v>
      </c>
      <c r="L101" s="36" t="s">
        <v>363</v>
      </c>
      <c r="M101" s="34"/>
      <c r="N101" s="34"/>
      <c r="O101" s="34"/>
      <c r="P101" s="34"/>
      <c r="Q101" s="34"/>
      <c r="R101" s="34"/>
    </row>
    <row r="102" spans="1:18">
      <c r="A102" s="36"/>
      <c r="B102" s="36"/>
      <c r="C102" s="36"/>
      <c r="D102" s="34"/>
      <c r="E102" s="34"/>
      <c r="F102" s="34"/>
      <c r="G102" s="34"/>
      <c r="H102" s="34"/>
      <c r="I102" s="34"/>
      <c r="J102" s="36"/>
      <c r="K102" s="36" t="s">
        <v>134</v>
      </c>
      <c r="L102" s="36" t="s">
        <v>365</v>
      </c>
      <c r="M102" s="34"/>
      <c r="N102" s="34"/>
      <c r="O102" s="34"/>
      <c r="P102" s="34"/>
      <c r="Q102" s="34"/>
      <c r="R102" s="34"/>
    </row>
    <row r="103" spans="1:18">
      <c r="A103" s="36"/>
      <c r="B103" s="36"/>
      <c r="C103" s="36"/>
      <c r="D103" s="34"/>
      <c r="E103" s="34"/>
      <c r="F103" s="34"/>
      <c r="G103" s="34"/>
      <c r="H103" s="34"/>
      <c r="I103" s="34"/>
      <c r="J103" s="36"/>
      <c r="K103" s="36" t="s">
        <v>159</v>
      </c>
      <c r="L103" s="36" t="s">
        <v>286</v>
      </c>
      <c r="M103" s="34"/>
      <c r="N103" s="34"/>
      <c r="O103" s="34"/>
      <c r="P103" s="34"/>
      <c r="Q103" s="34"/>
      <c r="R103" s="34"/>
    </row>
    <row r="104" spans="1:18">
      <c r="A104" s="36"/>
      <c r="B104" s="36"/>
      <c r="C104" s="36"/>
      <c r="D104" s="34"/>
      <c r="E104" s="34"/>
      <c r="F104" s="34"/>
      <c r="G104" s="34"/>
      <c r="H104" s="34"/>
      <c r="I104" s="34"/>
      <c r="J104" s="36"/>
      <c r="K104" s="36" t="s">
        <v>161</v>
      </c>
      <c r="L104" s="36" t="s">
        <v>288</v>
      </c>
      <c r="M104" s="34"/>
      <c r="N104" s="34"/>
      <c r="O104" s="34"/>
      <c r="P104" s="34"/>
      <c r="Q104" s="34"/>
      <c r="R104" s="34"/>
    </row>
    <row r="105" spans="1:18">
      <c r="A105" s="36"/>
      <c r="B105" s="36"/>
      <c r="C105" s="36"/>
      <c r="D105" s="34"/>
      <c r="E105" s="34"/>
      <c r="F105" s="34"/>
      <c r="G105" s="34"/>
      <c r="H105" s="34"/>
      <c r="I105" s="34"/>
      <c r="J105" s="36"/>
      <c r="K105" s="36" t="s">
        <v>154</v>
      </c>
      <c r="L105" s="36" t="s">
        <v>290</v>
      </c>
      <c r="M105" s="34"/>
      <c r="N105" s="34"/>
      <c r="O105" s="34"/>
      <c r="P105" s="34"/>
      <c r="Q105" s="34"/>
      <c r="R105" s="34"/>
    </row>
    <row r="106" spans="1:18">
      <c r="A106" s="36"/>
      <c r="B106" s="36"/>
      <c r="C106" s="36"/>
      <c r="D106" s="34"/>
      <c r="E106" s="34"/>
      <c r="F106" s="34"/>
      <c r="G106" s="34"/>
      <c r="H106" s="34"/>
      <c r="I106" s="34"/>
      <c r="J106" s="38" t="s">
        <v>366</v>
      </c>
      <c r="K106" s="38" t="s">
        <v>218</v>
      </c>
      <c r="L106" s="38" t="s">
        <v>310</v>
      </c>
      <c r="M106" s="34"/>
      <c r="N106" s="34"/>
      <c r="O106" s="34"/>
      <c r="P106" s="34"/>
      <c r="Q106" s="34"/>
      <c r="R106" s="34"/>
    </row>
    <row r="107" spans="1:18">
      <c r="A107" s="36"/>
      <c r="B107" s="36"/>
      <c r="C107" s="36"/>
      <c r="D107" s="34"/>
      <c r="E107" s="34"/>
      <c r="F107" s="34"/>
      <c r="G107" s="34"/>
      <c r="H107" s="34"/>
      <c r="I107" s="34"/>
      <c r="J107" s="36"/>
      <c r="K107" s="36" t="s">
        <v>132</v>
      </c>
      <c r="L107" s="36" t="s">
        <v>312</v>
      </c>
      <c r="M107" s="34"/>
      <c r="N107" s="34"/>
      <c r="O107" s="34"/>
      <c r="P107" s="34"/>
      <c r="Q107" s="34"/>
      <c r="R107" s="34"/>
    </row>
    <row r="108" spans="1:18">
      <c r="A108" s="36"/>
      <c r="B108" s="36"/>
      <c r="C108" s="36"/>
      <c r="D108" s="34"/>
      <c r="E108" s="34"/>
      <c r="F108" s="34"/>
      <c r="G108" s="34"/>
      <c r="H108" s="34"/>
      <c r="I108" s="34"/>
      <c r="J108" s="36"/>
      <c r="K108" s="36" t="s">
        <v>134</v>
      </c>
      <c r="L108" s="36" t="s">
        <v>313</v>
      </c>
      <c r="M108" s="34"/>
      <c r="N108" s="34"/>
      <c r="O108" s="34"/>
      <c r="P108" s="34"/>
      <c r="Q108" s="34"/>
      <c r="R108" s="34"/>
    </row>
    <row r="109" spans="1:18">
      <c r="A109" s="36"/>
      <c r="B109" s="36"/>
      <c r="C109" s="36"/>
      <c r="D109" s="34"/>
      <c r="E109" s="34"/>
      <c r="F109" s="34"/>
      <c r="G109" s="34"/>
      <c r="H109" s="34"/>
      <c r="I109" s="34"/>
      <c r="J109" s="38" t="s">
        <v>367</v>
      </c>
      <c r="K109" s="38" t="s">
        <v>218</v>
      </c>
      <c r="L109" s="38" t="s">
        <v>348</v>
      </c>
      <c r="M109" s="34"/>
      <c r="N109" s="34"/>
      <c r="O109" s="34"/>
      <c r="P109" s="34"/>
      <c r="Q109" s="34"/>
      <c r="R109" s="34"/>
    </row>
    <row r="110" spans="1:18">
      <c r="A110" s="36"/>
      <c r="B110" s="36"/>
      <c r="C110" s="36"/>
      <c r="D110" s="34"/>
      <c r="E110" s="34"/>
      <c r="F110" s="34"/>
      <c r="G110" s="34"/>
      <c r="H110" s="34"/>
      <c r="I110" s="34"/>
      <c r="J110" s="36"/>
      <c r="K110" s="36" t="s">
        <v>136</v>
      </c>
      <c r="L110" s="36" t="s">
        <v>351</v>
      </c>
      <c r="M110" s="34"/>
      <c r="N110" s="34"/>
      <c r="O110" s="34"/>
      <c r="P110" s="34"/>
      <c r="Q110" s="34"/>
      <c r="R110" s="34"/>
    </row>
    <row r="111" spans="1:18">
      <c r="A111" s="36"/>
      <c r="B111" s="36"/>
      <c r="C111" s="36"/>
      <c r="D111" s="34"/>
      <c r="E111" s="34"/>
      <c r="F111" s="34"/>
      <c r="G111" s="34"/>
      <c r="H111" s="34"/>
      <c r="I111" s="34"/>
      <c r="J111" s="36"/>
      <c r="K111" s="36" t="s">
        <v>138</v>
      </c>
      <c r="L111" s="36" t="s">
        <v>353</v>
      </c>
      <c r="M111" s="34"/>
      <c r="N111" s="34"/>
      <c r="O111" s="34"/>
      <c r="P111" s="34"/>
      <c r="Q111" s="34"/>
      <c r="R111" s="34"/>
    </row>
    <row r="112" spans="1:18" ht="27">
      <c r="A112" s="36"/>
      <c r="B112" s="36"/>
      <c r="C112" s="36"/>
      <c r="D112" s="34"/>
      <c r="E112" s="34"/>
      <c r="F112" s="34"/>
      <c r="G112" s="34"/>
      <c r="H112" s="34"/>
      <c r="I112" s="34"/>
      <c r="J112" s="36"/>
      <c r="K112" s="36" t="s">
        <v>140</v>
      </c>
      <c r="L112" s="111" t="s">
        <v>356</v>
      </c>
      <c r="M112" s="34"/>
      <c r="N112" s="34"/>
      <c r="O112" s="34"/>
      <c r="P112" s="34"/>
      <c r="Q112" s="34"/>
      <c r="R112" s="34"/>
    </row>
    <row r="113" spans="1:18">
      <c r="A113" s="36"/>
      <c r="B113" s="36"/>
      <c r="C113" s="36"/>
      <c r="D113" s="34"/>
      <c r="E113" s="34"/>
      <c r="F113" s="34"/>
      <c r="G113" s="34"/>
      <c r="H113" s="34"/>
      <c r="I113" s="34"/>
      <c r="J113" s="36"/>
      <c r="K113" s="36" t="s">
        <v>154</v>
      </c>
      <c r="L113" s="36" t="s">
        <v>348</v>
      </c>
      <c r="M113" s="34"/>
      <c r="N113" s="34"/>
      <c r="O113" s="34"/>
      <c r="P113" s="34"/>
      <c r="Q113" s="34"/>
      <c r="R113" s="34"/>
    </row>
    <row r="114" spans="1:18">
      <c r="A114" s="175" t="s">
        <v>37</v>
      </c>
      <c r="B114" s="175"/>
      <c r="C114" s="175"/>
      <c r="D114" s="8">
        <f>E114+F114</f>
        <v>6318.63</v>
      </c>
      <c r="E114" s="8">
        <f>E8+E13+E39+E43+E53</f>
        <v>2342.38</v>
      </c>
      <c r="F114" s="8">
        <f>F13+F24+F62</f>
        <v>3976.25</v>
      </c>
      <c r="G114" s="8">
        <f>H114+I114</f>
        <v>1707</v>
      </c>
      <c r="H114" s="8"/>
      <c r="I114" s="8">
        <f>I24+I43</f>
        <v>1707</v>
      </c>
      <c r="J114" s="175" t="s">
        <v>37</v>
      </c>
      <c r="K114" s="175"/>
      <c r="L114" s="175"/>
      <c r="M114" s="34">
        <f t="shared" si="2"/>
        <v>6318.630000000001</v>
      </c>
      <c r="N114" s="8">
        <f>N8+N22+N50+N80</f>
        <v>2342.3800000000006</v>
      </c>
      <c r="O114" s="8">
        <f>O22+O62+O80</f>
        <v>3976.25</v>
      </c>
      <c r="P114" s="8">
        <f>Q114+R114</f>
        <v>1707</v>
      </c>
      <c r="Q114" s="8"/>
      <c r="R114" s="8">
        <f>R80</f>
        <v>1707</v>
      </c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rintOptions horizontalCentered="1"/>
  <pageMargins left="3.8888888888888903E-2" right="3.8888888888888903E-2" top="0.3" bottom="0.28000000000000003" header="0.31388888888888899" footer="0.31388888888888899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I12" sqref="I12"/>
    </sheetView>
  </sheetViews>
  <sheetFormatPr defaultColWidth="9" defaultRowHeight="13.5"/>
  <cols>
    <col min="1" max="1" width="31.375" style="20" customWidth="1"/>
    <col min="2" max="2" width="21.25" style="20" customWidth="1"/>
    <col min="3" max="3" width="21.375" style="20" customWidth="1"/>
    <col min="4" max="4" width="24.875" style="20" customWidth="1"/>
    <col min="5" max="5" width="23.5" style="20" customWidth="1"/>
    <col min="6" max="8" width="11.625" style="20" customWidth="1"/>
    <col min="9" max="16384" width="9" style="20"/>
  </cols>
  <sheetData>
    <row r="1" spans="1:8" ht="39.950000000000003" customHeight="1">
      <c r="A1" s="113" t="s">
        <v>368</v>
      </c>
      <c r="B1" s="113"/>
      <c r="C1" s="113"/>
      <c r="D1" s="113"/>
      <c r="E1" s="113"/>
      <c r="F1" s="22"/>
      <c r="G1" s="22"/>
      <c r="H1" s="22"/>
    </row>
    <row r="2" spans="1:8" ht="3" customHeight="1"/>
    <row r="3" spans="1:8" s="21" customFormat="1" ht="28.5" customHeight="1">
      <c r="A3" s="23" t="s">
        <v>452</v>
      </c>
      <c r="B3" s="23"/>
      <c r="C3" s="23"/>
      <c r="D3" s="23"/>
      <c r="E3" s="24" t="s">
        <v>39</v>
      </c>
    </row>
    <row r="4" spans="1:8" ht="30" customHeight="1">
      <c r="A4" s="178" t="s">
        <v>369</v>
      </c>
      <c r="B4" s="178" t="s">
        <v>370</v>
      </c>
      <c r="C4" s="178" t="s">
        <v>371</v>
      </c>
      <c r="D4" s="176" t="s">
        <v>372</v>
      </c>
      <c r="E4" s="176"/>
    </row>
    <row r="5" spans="1:8" ht="30" customHeight="1">
      <c r="A5" s="179"/>
      <c r="B5" s="179"/>
      <c r="C5" s="179"/>
      <c r="D5" s="25" t="s">
        <v>373</v>
      </c>
      <c r="E5" s="25" t="s">
        <v>374</v>
      </c>
    </row>
    <row r="6" spans="1:8" ht="30" customHeight="1">
      <c r="A6" s="26" t="s">
        <v>64</v>
      </c>
      <c r="B6" s="27">
        <f>B7+B8+B9</f>
        <v>58.2</v>
      </c>
      <c r="C6" s="27">
        <f>C7+C8+C9</f>
        <v>65.099999999999994</v>
      </c>
      <c r="D6" s="27">
        <f>B6-C6</f>
        <v>-6.8999999999999915</v>
      </c>
      <c r="E6" s="28">
        <f>D6/C6</f>
        <v>-0.10599078341013812</v>
      </c>
    </row>
    <row r="7" spans="1:8" ht="30" customHeight="1">
      <c r="A7" s="27" t="s">
        <v>375</v>
      </c>
      <c r="B7" s="27"/>
      <c r="C7" s="27"/>
      <c r="D7" s="27"/>
      <c r="E7" s="28"/>
    </row>
    <row r="8" spans="1:8" ht="30" customHeight="1">
      <c r="A8" s="27" t="s">
        <v>376</v>
      </c>
      <c r="B8" s="27">
        <v>9.1999999999999993</v>
      </c>
      <c r="C8" s="27">
        <v>10.199999999999999</v>
      </c>
      <c r="D8" s="27">
        <f t="shared" ref="D8:D11" si="0">B8-C8</f>
        <v>-1</v>
      </c>
      <c r="E8" s="28">
        <f t="shared" ref="E8:E11" si="1">D8/C8</f>
        <v>-9.8039215686274522E-2</v>
      </c>
    </row>
    <row r="9" spans="1:8" ht="30" customHeight="1">
      <c r="A9" s="27" t="s">
        <v>377</v>
      </c>
      <c r="B9" s="27">
        <v>49</v>
      </c>
      <c r="C9" s="27">
        <v>54.9</v>
      </c>
      <c r="D9" s="27">
        <f t="shared" si="0"/>
        <v>-5.8999999999999986</v>
      </c>
      <c r="E9" s="28">
        <f t="shared" si="1"/>
        <v>-0.10746812386156646</v>
      </c>
    </row>
    <row r="10" spans="1:8" ht="30" customHeight="1">
      <c r="A10" s="27" t="s">
        <v>378</v>
      </c>
      <c r="B10" s="27"/>
      <c r="C10" s="27"/>
      <c r="D10" s="27"/>
      <c r="E10" s="28"/>
    </row>
    <row r="11" spans="1:8" ht="30" customHeight="1">
      <c r="A11" s="27" t="s">
        <v>379</v>
      </c>
      <c r="B11" s="27">
        <v>49</v>
      </c>
      <c r="C11" s="27">
        <v>54.9</v>
      </c>
      <c r="D11" s="27">
        <f t="shared" si="0"/>
        <v>-5.8999999999999986</v>
      </c>
      <c r="E11" s="28">
        <f t="shared" si="1"/>
        <v>-0.10746812386156646</v>
      </c>
    </row>
    <row r="12" spans="1:8" ht="132" customHeight="1">
      <c r="A12" s="177" t="s">
        <v>451</v>
      </c>
      <c r="B12" s="177"/>
      <c r="C12" s="177"/>
      <c r="D12" s="177"/>
      <c r="E12" s="177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  <vt:lpstr>'财政拨款支出明细表（按经济分类科目）'!Print_Titles</vt:lpstr>
      <vt:lpstr>基本支出预算表!Print_Titles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Windows7</cp:lastModifiedBy>
  <cp:lastPrinted>2018-02-13T08:57:44Z</cp:lastPrinted>
  <dcterms:created xsi:type="dcterms:W3CDTF">2006-09-16T00:00:00Z</dcterms:created>
  <dcterms:modified xsi:type="dcterms:W3CDTF">2018-02-13T09:21:46Z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