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885" windowHeight="12300" firstSheet="10" activeTab="10"/>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24519"/>
</workbook>
</file>

<file path=xl/calcChain.xml><?xml version="1.0" encoding="utf-8"?>
<calcChain xmlns="http://schemas.openxmlformats.org/spreadsheetml/2006/main">
  <c r="G5" i="18"/>
  <c r="F5"/>
  <c r="E5"/>
  <c r="A3"/>
  <c r="A2"/>
  <c r="A3" i="17"/>
  <c r="A2"/>
  <c r="A3" i="16"/>
  <c r="A2"/>
  <c r="A3" i="15"/>
  <c r="A2"/>
  <c r="A4" i="14"/>
  <c r="A2"/>
  <c r="A11" i="13"/>
  <c r="A10"/>
  <c r="A3"/>
  <c r="A2"/>
  <c r="A15" i="12"/>
  <c r="A14"/>
  <c r="A13"/>
  <c r="A12"/>
  <c r="A11"/>
  <c r="A10"/>
  <c r="A3"/>
  <c r="A2"/>
  <c r="A3" i="11"/>
  <c r="A2"/>
  <c r="A3" i="10"/>
  <c r="A2"/>
  <c r="A3" i="9"/>
  <c r="A2"/>
  <c r="A3" i="8"/>
  <c r="A2"/>
  <c r="A3" i="7"/>
  <c r="A2"/>
  <c r="A3" i="6"/>
  <c r="A2"/>
  <c r="A3" i="5"/>
  <c r="A2"/>
  <c r="A3" i="4"/>
  <c r="A2"/>
  <c r="A3" i="3"/>
  <c r="A2"/>
  <c r="D5" i="2"/>
  <c r="B5"/>
  <c r="A3"/>
  <c r="A2"/>
</calcChain>
</file>

<file path=xl/sharedStrings.xml><?xml version="1.0" encoding="utf-8"?>
<sst xmlns="http://schemas.openxmlformats.org/spreadsheetml/2006/main" count="1696" uniqueCount="568">
  <si>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</si>
  <si>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</si>
  <si>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</si>
  <si>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</si>
  <si>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</si>
  <si>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</si>
  <si>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</si>
  <si>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</si>
  <si>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</si>
  <si>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</si>
  <si>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</si>
  <si>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</si>
  <si>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</si>
  <si>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</si>
  <si>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</si>
  <si>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</si>
  <si>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</si>
  <si>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</si>
  <si>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</si>
  <si>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</si>
  <si>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</si>
  <si>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</si>
  <si>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</si>
  <si>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</si>
  <si>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</si>
  <si>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</si>
  <si>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</si>
  <si>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</si>
  <si>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</si>
  <si>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</si>
  <si>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</si>
  <si>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</si>
  <si>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</si>
  <si>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</si>
  <si>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</si>
  <si>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</si>
  <si>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</si>
  <si>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</si>
  <si>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</si>
  <si>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</si>
  <si>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</si>
  <si>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</si>
  <si>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</si>
  <si>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</si>
  <si>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</si>
  <si>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</si>
  <si>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</si>
  <si>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</si>
  <si>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</si>
  <si>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</si>
  <si>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</si>
  <si>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</si>
  <si>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</si>
  <si>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</si>
  <si>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</si>
  <si>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</si>
  <si>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</si>
  <si>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</si>
  <si>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</si>
  <si>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</si>
  <si>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</si>
  <si>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</si>
  <si>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</si>
  <si>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</si>
  <si>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</si>
  <si>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</si>
  <si>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</si>
  <si>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</si>
  <si>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</si>
  <si>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</si>
  <si>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</si>
  <si>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101001</t>
  </si>
  <si>
    <t>瑞丽市人民政府办公室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</si>
  <si>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</si>
  <si>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</si>
  <si>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</si>
  <si>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</si>
  <si>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</si>
  <si>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</si>
  <si>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</si>
  <si>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</si>
  <si>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</si>
  <si>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</si>
  <si>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</si>
  <si>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</si>
  <si>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</si>
  <si>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</si>
  <si>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</si>
  <si>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</si>
  <si>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</si>
  <si>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</si>
  <si>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</si>
  <si>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</si>
  <si>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</si>
  <si>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</si>
  <si>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</si>
  <si>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</si>
  <si>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</si>
  <si>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</si>
  <si>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</si>
  <si>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</si>
  <si>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</si>
  <si>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</si>
  <si>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</si>
  <si>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</si>
  <si>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</si>
  <si>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</si>
  <si>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</si>
  <si>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</si>
  <si>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</si>
  <si>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</si>
  <si>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</si>
  <si>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</si>
  <si>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</si>
  <si>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</si>
  <si>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</si>
  <si>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</si>
  <si>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</si>
  <si>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</si>
  <si>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</si>
  <si>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</si>
  <si>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</si>
  <si>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</si>
  <si>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</si>
  <si>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</si>
  <si>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</si>
  <si>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</si>
  <si>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</si>
  <si>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</si>
  <si>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</si>
  <si>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</si>
  <si>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</si>
  <si>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</si>
  <si>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</si>
  <si>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</si>
  <si>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</si>
  <si>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</si>
  <si>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</si>
  <si>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</si>
  <si>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</si>
  <si>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</si>
  <si>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</si>
  <si>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</si>
  <si>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</si>
  <si>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</si>
  <si>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</si>
  <si>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</si>
  <si>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</si>
  <si>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</si>
  <si>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</si>
  <si>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</si>
  <si>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</si>
  <si>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</si>
  <si>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</si>
  <si>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</si>
  <si>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</si>
  <si>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</si>
  <si>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</si>
  <si>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</si>
  <si>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</si>
  <si>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</si>
  <si>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</si>
  <si>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</si>
  <si>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</si>
  <si>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</si>
  <si>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</si>
  <si>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</si>
  <si>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</si>
  <si>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</si>
  <si>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</si>
  <si>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</si>
  <si>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</si>
  <si>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</si>
  <si>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</si>
  <si>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</si>
  <si>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</si>
  <si>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</si>
  <si>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</si>
  <si>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</si>
  <si>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</si>
  <si>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</si>
  <si>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</si>
  <si>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</si>
  <si>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</si>
  <si>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</si>
  <si>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</si>
  <si>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</si>
  <si>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</si>
  <si>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</si>
  <si>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</si>
  <si>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</si>
  <si>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</si>
  <si>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</si>
  <si>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</si>
  <si>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</si>
  <si>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</si>
  <si>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</si>
  <si>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</si>
  <si>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</si>
  <si>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</si>
  <si>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</si>
  <si>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</si>
  <si>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</si>
  <si>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</si>
  <si>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</si>
  <si>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</si>
  <si>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</si>
  <si>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</si>
  <si>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</si>
  <si>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</si>
  <si>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533102210000000018656</t>
  </si>
  <si>
    <t>奖金（行政）</t>
  </si>
  <si>
    <t>30103</t>
  </si>
  <si>
    <t>奖金</t>
  </si>
  <si>
    <t>533102210000000018655</t>
  </si>
  <si>
    <t>基本工资（行政）</t>
  </si>
  <si>
    <t>30101</t>
  </si>
  <si>
    <t>基本工资</t>
  </si>
  <si>
    <t>533102210000000018657</t>
  </si>
  <si>
    <t>津贴补贴（行政）</t>
  </si>
  <si>
    <t>30102</t>
  </si>
  <si>
    <t>津贴补贴</t>
  </si>
  <si>
    <t>533102221100000232006</t>
  </si>
  <si>
    <t>优秀公务员奖（行政）</t>
  </si>
  <si>
    <t>533102210000000018664</t>
  </si>
  <si>
    <t>基本养老保险</t>
  </si>
  <si>
    <t>30108</t>
  </si>
  <si>
    <t>机关事业单位基本养老保险缴费</t>
  </si>
  <si>
    <t>533102210000000018662</t>
  </si>
  <si>
    <t>大病补充保险</t>
  </si>
  <si>
    <t>30110</t>
  </si>
  <si>
    <t>职工基本医疗保险缴费</t>
  </si>
  <si>
    <t>533102210000000018668</t>
  </si>
  <si>
    <t>行政医疗保险</t>
  </si>
  <si>
    <t>533102210000000018665</t>
  </si>
  <si>
    <t>生育保险</t>
  </si>
  <si>
    <t>533102210000000020306</t>
  </si>
  <si>
    <t>30111</t>
  </si>
  <si>
    <t>公务员医疗补助缴费</t>
  </si>
  <si>
    <t>533102210000000018663</t>
  </si>
  <si>
    <t>工伤保险</t>
  </si>
  <si>
    <t>30112</t>
  </si>
  <si>
    <t>其他社会保障缴费</t>
  </si>
  <si>
    <t>533102210000000018666</t>
  </si>
  <si>
    <t>失业保险</t>
  </si>
  <si>
    <t>533102210000000018670</t>
  </si>
  <si>
    <t>30113</t>
  </si>
  <si>
    <t>533102251100003646205</t>
  </si>
  <si>
    <t>编外人员经费</t>
  </si>
  <si>
    <t>30199</t>
  </si>
  <si>
    <t>其他工资福利支出</t>
  </si>
  <si>
    <t>533102241100002186954</t>
  </si>
  <si>
    <t>其他部门编外聘用人员保险</t>
  </si>
  <si>
    <t>533102261100004949266</t>
  </si>
  <si>
    <t>公用经费安排的其他工资福利支出</t>
  </si>
  <si>
    <t>30114</t>
  </si>
  <si>
    <t>医疗费</t>
  </si>
  <si>
    <t>533102210000000018679</t>
  </si>
  <si>
    <t>一般公用经费</t>
  </si>
  <si>
    <t>30201</t>
  </si>
  <si>
    <t>办公费</t>
  </si>
  <si>
    <t>533102221100000229306</t>
  </si>
  <si>
    <t>公用经费中的工会经费</t>
  </si>
  <si>
    <t>30228</t>
  </si>
  <si>
    <t>工会经费</t>
  </si>
  <si>
    <t>30299</t>
  </si>
  <si>
    <t>其他商品和服务支出</t>
  </si>
  <si>
    <t>30226</t>
  </si>
  <si>
    <t>劳务费</t>
  </si>
  <si>
    <t>533102210000000018678</t>
  </si>
  <si>
    <t>退休公用经费</t>
  </si>
  <si>
    <t>533102210000000018675</t>
  </si>
  <si>
    <t>533102221100000222211</t>
  </si>
  <si>
    <t>公务交通补贴</t>
  </si>
  <si>
    <t>30239</t>
  </si>
  <si>
    <t>其他交通费用</t>
  </si>
  <si>
    <t>预算05-1表</t>
  </si>
  <si>
    <t>项目分类</t>
  </si>
  <si>
    <t>项目单位</t>
  </si>
  <si>
    <t>经济科目编码</t>
  </si>
  <si>
    <t>经济科目名称</t>
  </si>
  <si>
    <t>本年拨款</t>
  </si>
  <si>
    <t>其中：本次下达</t>
  </si>
  <si>
    <t>城市轨道交通项目分会场布置费补助资金</t>
  </si>
  <si>
    <t>专项业务类</t>
  </si>
  <si>
    <t>533102251100003652436</t>
  </si>
  <si>
    <t>30215</t>
  </si>
  <si>
    <t>会议费</t>
  </si>
  <si>
    <t>基层党组织开展活动经费</t>
  </si>
  <si>
    <t>533102241100002183298</t>
  </si>
  <si>
    <t>离退休干部党支部工作经费</t>
  </si>
  <si>
    <t>533102241100002184148</t>
  </si>
  <si>
    <t>律师咨询服务费补助资金</t>
  </si>
  <si>
    <t>533102200000000001571</t>
  </si>
  <si>
    <t>30227</t>
  </si>
  <si>
    <t>委托业务费</t>
  </si>
  <si>
    <t>苗木补植绿化工程补助资金</t>
  </si>
  <si>
    <t>533102261100004939501</t>
  </si>
  <si>
    <t>瑞丽市春节慰问经费</t>
  </si>
  <si>
    <t>533102231100001657432</t>
  </si>
  <si>
    <t>30399</t>
  </si>
  <si>
    <t>其他对个人和家庭的补助</t>
  </si>
  <si>
    <t>瑞丽市政府办工作运转补助资金</t>
  </si>
  <si>
    <t>533102231100001101378</t>
  </si>
  <si>
    <t>30205</t>
  </si>
  <si>
    <t>水费</t>
  </si>
  <si>
    <t>30206</t>
  </si>
  <si>
    <t>电费</t>
  </si>
  <si>
    <t>30207</t>
  </si>
  <si>
    <t>邮电费</t>
  </si>
  <si>
    <t>30211</t>
  </si>
  <si>
    <t>差旅费</t>
  </si>
  <si>
    <t>30212</t>
  </si>
  <si>
    <t>因公出国（境）费用</t>
  </si>
  <si>
    <t>30217</t>
  </si>
  <si>
    <t>30231</t>
  </si>
  <si>
    <t>公务用车运行维护费</t>
  </si>
  <si>
    <t>30305</t>
  </si>
  <si>
    <t>生活补助</t>
  </si>
  <si>
    <t>31002</t>
  </si>
  <si>
    <t>办公设备购置</t>
  </si>
  <si>
    <t>市委市政府职工食堂购买服务项目经费</t>
  </si>
  <si>
    <t>533102251100004380826</t>
  </si>
  <si>
    <t>市政府办办公场所、网络租赁费补助资金</t>
  </si>
  <si>
    <t>533102231100001121858</t>
  </si>
  <si>
    <t>30213</t>
  </si>
  <si>
    <t>维修（护）费</t>
  </si>
  <si>
    <t>预算05-2表</t>
  </si>
  <si>
    <t>单位名称、项目名称</t>
  </si>
  <si>
    <t>项目年度绩效目标</t>
  </si>
  <si>
    <t>一级指标</t>
  </si>
  <si>
    <t>二级指标</t>
  </si>
  <si>
    <t>三级指标</t>
  </si>
  <si>
    <t>指标性质</t>
  </si>
  <si>
    <t>指标值</t>
  </si>
  <si>
    <t>度量单位</t>
  </si>
  <si>
    <t>指标属性</t>
  </si>
  <si>
    <t>指标内容</t>
  </si>
  <si>
    <t>保障本项目正常运行，为干部职工提供优质、安全的服务</t>
  </si>
  <si>
    <t>产出指标</t>
  </si>
  <si>
    <t>数量指标</t>
  </si>
  <si>
    <t>每天出餐次数</t>
  </si>
  <si>
    <t>=</t>
  </si>
  <si>
    <t>次</t>
  </si>
  <si>
    <t>定量指标</t>
  </si>
  <si>
    <t>反映每天出餐次数</t>
  </si>
  <si>
    <t>质量指标</t>
  </si>
  <si>
    <t>食品质量安全保障率</t>
  </si>
  <si>
    <t>100</t>
  </si>
  <si>
    <t>%</t>
  </si>
  <si>
    <t>反映食品质量安全保障</t>
  </si>
  <si>
    <t>时效指标</t>
  </si>
  <si>
    <t>工作完成时间</t>
  </si>
  <si>
    <t>2026年8月31日</t>
  </si>
  <si>
    <t>定性指标</t>
  </si>
  <si>
    <t>反映工作完成时间1年</t>
  </si>
  <si>
    <t>效益指标</t>
  </si>
  <si>
    <t>社会效益</t>
  </si>
  <si>
    <t>对机关工作的保障</t>
  </si>
  <si>
    <t>&gt;=</t>
  </si>
  <si>
    <t>98</t>
  </si>
  <si>
    <t>反映对机关工作的保障</t>
  </si>
  <si>
    <t>满意度指标</t>
  </si>
  <si>
    <t>服务对象满意度</t>
  </si>
  <si>
    <t>食堂就餐人员对菜品质量满意度</t>
  </si>
  <si>
    <t>反映食堂就餐人员对菜品质量、卫生质量及食堂工作人员的满意度</t>
  </si>
  <si>
    <t>通过本项目实施保证瑞丽市人民政府办公室的网站、网络、电脑正常运转，充分发挥参谋助手、综合协调作用，服务全市工作。</t>
  </si>
  <si>
    <t>门户网站维护数</t>
  </si>
  <si>
    <t>个</t>
  </si>
  <si>
    <t>电脑系统维护数</t>
  </si>
  <si>
    <t>台</t>
  </si>
  <si>
    <t>门户网站维护率</t>
  </si>
  <si>
    <t>电脑系统维护率</t>
  </si>
  <si>
    <t>完成时限</t>
  </si>
  <si>
    <t>&lt;=</t>
  </si>
  <si>
    <t>12月底</t>
  </si>
  <si>
    <t>完成时限12月底前</t>
  </si>
  <si>
    <t>可持续影响</t>
  </si>
  <si>
    <t>确保网站网络电脑持续正常运转</t>
  </si>
  <si>
    <t>96</t>
  </si>
  <si>
    <t>确保网站、网络、电脑持续正常运转</t>
  </si>
  <si>
    <t>职工满意度</t>
  </si>
  <si>
    <t>通过本项目实施保证2026年瑞丽市人民政府办公室的正常运转，充分发挥参谋助手、综合协调作用，服务全市工作。</t>
  </si>
  <si>
    <t>督办人大 政协交办案件</t>
  </si>
  <si>
    <t>200</t>
  </si>
  <si>
    <t>件</t>
  </si>
  <si>
    <t>督办人大、政协交办案件</t>
  </si>
  <si>
    <t>办公室各种维修</t>
  </si>
  <si>
    <t>采购电脑 打复印机台数</t>
  </si>
  <si>
    <t>采购电脑、打复印机台数</t>
  </si>
  <si>
    <t>圆满完成上级交付工作任务</t>
  </si>
  <si>
    <t>市政府领导交办的文稿撰写完成率</t>
  </si>
  <si>
    <t>OA系统收文 发文办复率</t>
  </si>
  <si>
    <t>OA系统收文、发文办复率</t>
  </si>
  <si>
    <t>发挥综合协调作用服务全市工作</t>
  </si>
  <si>
    <t>逐步提升</t>
  </si>
  <si>
    <t>发挥参谋助手、综合协调作用，服务全市工作</t>
  </si>
  <si>
    <t>人民群众幸福指数</t>
  </si>
  <si>
    <t>持续有效保障办公室正常运转</t>
  </si>
  <si>
    <t>内部干部职工满意度</t>
  </si>
  <si>
    <t>通过本项目实施保证今年瑞丽市人民政府办公室党组织活动的正常开展。</t>
  </si>
  <si>
    <t>组织生活开展次数</t>
  </si>
  <si>
    <t>反映开展组织生活会情况</t>
  </si>
  <si>
    <t>主题党日活动</t>
  </si>
  <si>
    <t>反映主题党日活动情况</t>
  </si>
  <si>
    <t>完成退休支部的相关工作</t>
  </si>
  <si>
    <t>反映完成退休支部的相关工作情况</t>
  </si>
  <si>
    <t xml:space="preserve">应急事项响应时效			</t>
  </si>
  <si>
    <t>及时</t>
  </si>
  <si>
    <t>反映应急事项响应时效</t>
  </si>
  <si>
    <t>丰富退休党员生活</t>
  </si>
  <si>
    <t>反映丰富退休党员生活情况</t>
  </si>
  <si>
    <t>保障办公室退休支部工作正常开展</t>
  </si>
  <si>
    <t>反映持续有效保障办公室退休支部工作正常开展情况</t>
  </si>
  <si>
    <t>办公室退休党员满意度</t>
  </si>
  <si>
    <t>反映办公室退休党员满意度情况</t>
  </si>
  <si>
    <t>主要用于支付瑞丽市勐景苗圃苗木补植绿化工程补助资金</t>
  </si>
  <si>
    <t>补植绿化面积</t>
  </si>
  <si>
    <t>1200</t>
  </si>
  <si>
    <t>平方米</t>
  </si>
  <si>
    <t>反映绿化面积补植情况</t>
  </si>
  <si>
    <t>新植大叶油草种植面积</t>
  </si>
  <si>
    <t>5100</t>
  </si>
  <si>
    <t>反映新植大叶油草种植面积情况</t>
  </si>
  <si>
    <t>植物成活率</t>
  </si>
  <si>
    <t>反映植物成活率情况</t>
  </si>
  <si>
    <t>种植规范达标率</t>
  </si>
  <si>
    <t>反映种植规范达标率情况</t>
  </si>
  <si>
    <t xml:space="preserve">	 12月底</t>
  </si>
  <si>
    <t>反映完成时限情况</t>
  </si>
  <si>
    <t>经济效益</t>
  </si>
  <si>
    <t>单位面积成本控制率</t>
  </si>
  <si>
    <t>反映单位面积成本控制情况</t>
  </si>
  <si>
    <t>安全隐患消除率</t>
  </si>
  <si>
    <t>反映安全隐患消除情况</t>
  </si>
  <si>
    <t>生态效益</t>
  </si>
  <si>
    <t>生物多样性提升率</t>
  </si>
  <si>
    <t>反映生物多样性提升情况</t>
  </si>
  <si>
    <t>群众满意度</t>
  </si>
  <si>
    <t>反映群众满意情况</t>
  </si>
  <si>
    <t>主要用于支付瑞丽市亿米文化传播有限公司承办的云南省“五网”建设重点项目集中开工仪式会场布置费。</t>
  </si>
  <si>
    <t>会场会场布置任务</t>
  </si>
  <si>
    <t>145700</t>
  </si>
  <si>
    <t>元</t>
  </si>
  <si>
    <t>反映完成会场布置</t>
  </si>
  <si>
    <t>保障社会和谐稳定</t>
  </si>
  <si>
    <t>反映有效维护群众合法权益，促进社会和谐稳定</t>
  </si>
  <si>
    <t>社会公众满意度</t>
  </si>
  <si>
    <t>反映社会公众满意度</t>
  </si>
  <si>
    <t>征订书籍</t>
  </si>
  <si>
    <t>38</t>
  </si>
  <si>
    <t>本</t>
  </si>
  <si>
    <t>反映征订书籍情况</t>
  </si>
  <si>
    <t>开展主题党日活动</t>
  </si>
  <si>
    <t>反映开展主题党日活动情况</t>
  </si>
  <si>
    <t>开展组织生活会</t>
  </si>
  <si>
    <t>完成上级党组织交办的任务</t>
  </si>
  <si>
    <t>反映完成上级党组织交办的任务情况</t>
  </si>
  <si>
    <t>2026年12月底</t>
  </si>
  <si>
    <t>反映活动完成时效</t>
  </si>
  <si>
    <t>党员素质提升</t>
  </si>
  <si>
    <t>反映党员素质提升情况</t>
  </si>
  <si>
    <t>保障办公室党组织活动正常开展</t>
  </si>
  <si>
    <t>反映持续有效保障办公室党组织活动正常开展情况</t>
  </si>
  <si>
    <t>办公室党员满意度</t>
  </si>
  <si>
    <t>反映办公室党员对活动满意度</t>
  </si>
  <si>
    <t>通过本项目实施保证瑞丽市人民政府办公室为市政府的重大行政决策、重要协议、重要行政行为等事项提供法律意见。</t>
  </si>
  <si>
    <t>合作法律事务所</t>
  </si>
  <si>
    <t>反映合作法律事务所数量情况</t>
  </si>
  <si>
    <t>从律师事务所购买法律服务</t>
  </si>
  <si>
    <t>反映从律师事务所购买法律服务情况</t>
  </si>
  <si>
    <t>案件胜诉率</t>
  </si>
  <si>
    <t>90</t>
  </si>
  <si>
    <t>反映案件胜诉率情况</t>
  </si>
  <si>
    <t>法律问题处置率</t>
  </si>
  <si>
    <t>反映法律问题处置率</t>
  </si>
  <si>
    <t>处理法律问题及时性</t>
  </si>
  <si>
    <t>反映处理法律问题及时性</t>
  </si>
  <si>
    <t>提供专业法律意见减少经济损失</t>
  </si>
  <si>
    <t>反映为市政府提供专业法律意见，从而为其减少经济损失</t>
  </si>
  <si>
    <t>为政府及时提供法律服务</t>
  </si>
  <si>
    <t>反映依推进依法行政，建设法治政府为目标</t>
  </si>
  <si>
    <t>构建法治政府</t>
  </si>
  <si>
    <t>反映依法行政，构建法治政府</t>
  </si>
  <si>
    <t>保障政府依法行政</t>
  </si>
  <si>
    <t>反映保障政府依法行政，提高政府法律意识</t>
  </si>
  <si>
    <t>社会群众满意度</t>
  </si>
  <si>
    <t>反映社会群众满意度</t>
  </si>
  <si>
    <t>行政单位满意度</t>
  </si>
  <si>
    <t>反映行政单位满意度</t>
  </si>
  <si>
    <t>为让全市各族人民群众度过一个欢乐、祥和、愉快的新春佳节，开展春节走访慰问活动。</t>
  </si>
  <si>
    <t>慰问单位及人数</t>
  </si>
  <si>
    <t>3037</t>
  </si>
  <si>
    <t>人</t>
  </si>
  <si>
    <t>慰问对象的发放率</t>
  </si>
  <si>
    <t>慰问完成时间</t>
  </si>
  <si>
    <t>春节前</t>
  </si>
  <si>
    <t>完成时间春节前</t>
  </si>
  <si>
    <t>党委政府对人民群众的关怀</t>
  </si>
  <si>
    <t>党委政府对各族群众及人民子弟兵的关怀</t>
  </si>
  <si>
    <t>慰问对象满意度</t>
  </si>
  <si>
    <t>预算06表</t>
  </si>
  <si>
    <t>政府性基金预算支出预算表</t>
  </si>
  <si>
    <t>单位名称：德宏傣族景颇族自治州残疾人联合会</t>
  </si>
  <si>
    <t>本年政府性基金预算支出</t>
  </si>
  <si>
    <t>合  计</t>
  </si>
  <si>
    <t>备注：因2026年本部门无部门政府性基金预算，本表无数据，此表公开空表。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</si>
  <si>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</si>
  <si>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</si>
  <si>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</si>
  <si>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</si>
  <si>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</si>
  <si>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</si>
  <si>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</si>
  <si>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</si>
  <si>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</si>
  <si>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</si>
  <si>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</si>
  <si>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</si>
  <si>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笔记本电脑</t>
  </si>
  <si>
    <t>便携式计算机</t>
  </si>
  <si>
    <t>车辆修理费</t>
  </si>
  <si>
    <t>车辆维修和保养服务</t>
  </si>
  <si>
    <t>批次</t>
  </si>
  <si>
    <t>复印纸</t>
  </si>
  <si>
    <t>箱</t>
  </si>
  <si>
    <t xml:space="preserve">	 车辆保险费</t>
  </si>
  <si>
    <t>机动车保险服务</t>
  </si>
  <si>
    <t xml:space="preserve">	 车辆燃油费</t>
  </si>
  <si>
    <t>汽油</t>
  </si>
  <si>
    <t>餐饮服务</t>
  </si>
  <si>
    <t>预算08表</t>
  </si>
  <si>
    <t>政府购买服务项目</t>
  </si>
  <si>
    <t>政府购买服务目录</t>
  </si>
  <si>
    <t>车辆维修</t>
  </si>
  <si>
    <t>B1101 维修保养服务</t>
  </si>
  <si>
    <t>市委市政府职工食堂项目</t>
  </si>
  <si>
    <t>B1105 餐饮服务</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</si>
  <si>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</si>
  <si>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</si>
  <si>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</si>
  <si>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</si>
  <si>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</si>
  <si>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</si>
  <si>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</si>
  <si>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</si>
  <si>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</si>
  <si>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</si>
  <si>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</si>
  <si>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</si>
  <si>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</si>
  <si>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</si>
  <si>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</si>
  <si>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</si>
  <si>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</si>
  <si>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</si>
  <si>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</si>
  <si>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</si>
  <si>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</si>
  <si>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</si>
  <si>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</si>
  <si>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</si>
  <si>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备注：因2026年本部门无上级转移支付补助项目支出预算，本表无数据，此表公开空表。</t>
  </si>
  <si>
    <t>预算12表</t>
  </si>
  <si>
    <t>项目级次</t>
  </si>
  <si>
    <t>311 专项业务类</t>
  </si>
  <si>
    <t>本级</t>
  </si>
  <si>
    <t>元</t>
    <phoneticPr fontId="22" type="noConversion"/>
  </si>
</sst>
</file>

<file path=xl/styles.xml><?xml version="1.0" encoding="utf-8"?>
<styleSheet xmlns="http://schemas.openxmlformats.org/spreadsheetml/2006/main">
  <numFmts count="5">
    <numFmt numFmtId="176" formatCode="yyyy/mm/dd\ hh:mm:ss"/>
    <numFmt numFmtId="177" formatCode="#,##0;\-#,##0;;@"/>
    <numFmt numFmtId="178" formatCode="#,##0.00;\-#,##0.00;;@"/>
    <numFmt numFmtId="179" formatCode="yyyy/mm/dd"/>
    <numFmt numFmtId="180" formatCode="hh:mm:ss"/>
  </numFmts>
  <fonts count="2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family val="2"/>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9"/>
      <name val="Microsoft YaHei UI"/>
      <charset val="134"/>
    </font>
    <font>
      <sz val="9"/>
      <name val="Calibri"/>
      <family val="2"/>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0">
    <xf numFmtId="0" fontId="0" fillId="0" borderId="0">
      <alignment vertical="top"/>
    </xf>
    <xf numFmtId="176" fontId="1" fillId="0" borderId="7">
      <alignment horizontal="right" vertical="center"/>
    </xf>
    <xf numFmtId="179"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7" fontId="1" fillId="0" borderId="7">
      <alignment horizontal="right" vertical="center"/>
    </xf>
    <xf numFmtId="0" fontId="21" fillId="0" borderId="0">
      <alignment vertical="top"/>
      <protection locked="0"/>
    </xf>
  </cellStyleXfs>
  <cellXfs count="20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Font="1" applyAlignme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6" applyProtection="1">
      <alignment horizontal="right" vertical="center"/>
      <protection locked="0"/>
    </xf>
    <xf numFmtId="0" fontId="2" fillId="0" borderId="7" xfId="0" applyFont="1" applyBorder="1" applyAlignment="1"/>
    <xf numFmtId="49" fontId="1" fillId="0" borderId="7" xfId="5" applyProtection="1">
      <alignment horizontal="left" vertical="center" wrapText="1"/>
      <protection locked="0"/>
    </xf>
    <xf numFmtId="0" fontId="5" fillId="0" borderId="0" xfId="0" applyFont="1" applyBorder="1" applyAlignment="1"/>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2" fillId="0" borderId="0" xfId="0" applyFont="1" applyBorder="1" applyAlignment="1">
      <alignment vertical="center"/>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right" vertical="center"/>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5" fillId="0" borderId="0" xfId="0" applyFont="1" applyBorder="1" applyAlignment="1">
      <alignment horizontal="right"/>
    </xf>
    <xf numFmtId="0" fontId="5" fillId="0" borderId="6" xfId="0" applyFont="1" applyBorder="1" applyAlignment="1">
      <alignment horizontal="center" vertical="center"/>
    </xf>
    <xf numFmtId="3" fontId="5" fillId="0" borderId="7" xfId="0" applyNumberFormat="1" applyFont="1" applyBorder="1" applyAlignment="1">
      <alignment horizontal="center" vertical="center"/>
    </xf>
    <xf numFmtId="3"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7" xfId="0" applyFont="1" applyBorder="1" applyAlignment="1">
      <alignment vertical="center"/>
    </xf>
    <xf numFmtId="0" fontId="5" fillId="0" borderId="7" xfId="0" applyFont="1" applyBorder="1" applyAlignment="1">
      <alignment horizontal="left" vertical="center" indent="2"/>
    </xf>
    <xf numFmtId="0" fontId="5" fillId="0" borderId="7"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6" xfId="0" applyFont="1" applyBorder="1" applyAlignment="1">
      <alignment horizontal="left" vertical="center" wrapText="1" indent="2"/>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0" xfId="0" applyFont="1"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49"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 applyFont="1" applyBorder="1">
      <alignment horizontal="left" vertical="center" wrapText="1"/>
    </xf>
    <xf numFmtId="49" fontId="11" fillId="0" borderId="7" xfId="5" applyFont="1" applyAlignment="1">
      <alignment horizontal="center" vertical="center" wrapText="1"/>
    </xf>
    <xf numFmtId="49" fontId="11" fillId="0" borderId="7" xfId="5" applyFont="1">
      <alignment horizontal="left" vertical="center" wrapText="1"/>
    </xf>
    <xf numFmtId="49" fontId="11" fillId="0" borderId="0" xfId="5" applyFont="1" applyBorder="1" applyAlignment="1">
      <alignment horizontal="righ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 applyFont="1">
      <alignment horizontal="left" vertical="center" wrapText="1"/>
    </xf>
    <xf numFmtId="178" fontId="4" fillId="0" borderId="7" xfId="6" applyFont="1">
      <alignment horizontal="right" vertical="center"/>
    </xf>
    <xf numFmtId="0" fontId="13" fillId="0" borderId="0" xfId="0" applyFont="1" applyBorder="1">
      <alignment vertical="top"/>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6" fillId="0" borderId="7" xfId="5" applyFont="1" applyAlignment="1">
      <alignment horizontal="center" vertical="center" wrapText="1"/>
    </xf>
    <xf numFmtId="49" fontId="16" fillId="0" borderId="7" xfId="5" applyFont="1">
      <alignment horizontal="left" vertical="center" wrapText="1"/>
    </xf>
    <xf numFmtId="178" fontId="16" fillId="0" borderId="7" xfId="6" applyFont="1">
      <alignment horizontal="right" vertical="center"/>
    </xf>
    <xf numFmtId="49" fontId="16" fillId="0" borderId="7" xfId="5" applyFont="1" applyAlignment="1">
      <alignment horizontal="left" vertical="center" wrapText="1" indent="1"/>
    </xf>
    <xf numFmtId="49" fontId="16" fillId="0" borderId="7" xfId="5" applyFont="1" applyAlignment="1">
      <alignment horizontal="left" vertical="center" wrapText="1" indent="2"/>
    </xf>
    <xf numFmtId="0" fontId="18" fillId="0" borderId="0"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 applyNumberFormat="1" applyFont="1" applyBorder="1" applyAlignment="1">
      <alignment horizontal="left" vertical="center"/>
    </xf>
    <xf numFmtId="0" fontId="4" fillId="0" borderId="7" xfId="5" applyNumberFormat="1" applyFont="1" applyAlignment="1">
      <alignment horizontal="center" vertical="center" wrapText="1"/>
    </xf>
    <xf numFmtId="0" fontId="4" fillId="0" borderId="7" xfId="0" applyFont="1" applyBorder="1" applyAlignment="1">
      <alignment horizontal="center" vertical="center"/>
    </xf>
    <xf numFmtId="0" fontId="4" fillId="0" borderId="7" xfId="5" applyNumberFormat="1" applyFont="1">
      <alignment horizontal="left" vertical="center" wrapText="1"/>
    </xf>
    <xf numFmtId="0" fontId="4" fillId="0" borderId="7" xfId="5" applyNumberFormat="1" applyFont="1" applyAlignment="1">
      <alignment horizontal="left" vertical="center" wrapText="1" indent="1"/>
    </xf>
    <xf numFmtId="0" fontId="4" fillId="0" borderId="7" xfId="5" applyNumberFormat="1" applyFont="1" applyAlignment="1">
      <alignment horizontal="left" vertical="center" wrapText="1" indent="2"/>
    </xf>
    <xf numFmtId="0" fontId="5" fillId="0" borderId="0" xfId="0" applyFont="1" applyBorder="1" applyAlignment="1">
      <alignment vertical="center"/>
    </xf>
    <xf numFmtId="0" fontId="1" fillId="0" borderId="7" xfId="0" applyFont="1" applyBorder="1" applyAlignment="1">
      <alignment vertical="center" wrapText="1"/>
    </xf>
    <xf numFmtId="0" fontId="11" fillId="0" borderId="0" xfId="0" applyFont="1" applyBorder="1" applyAlignment="1">
      <alignment horizontal="right" vertical="center"/>
    </xf>
    <xf numFmtId="0" fontId="13" fillId="0" borderId="7" xfId="0" applyFont="1" applyBorder="1" applyAlignment="1">
      <alignment vertical="center"/>
    </xf>
    <xf numFmtId="178" fontId="11" fillId="0" borderId="7" xfId="0" applyNumberFormat="1"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2" fillId="0" borderId="0" xfId="0" applyFont="1" applyBorder="1" applyAlignment="1">
      <alignment horizontal="right" vertical="center"/>
    </xf>
    <xf numFmtId="0" fontId="0" fillId="0" borderId="0" xfId="0" applyBorder="1">
      <alignment vertical="top"/>
    </xf>
    <xf numFmtId="0" fontId="3" fillId="0" borderId="0" xfId="0" applyFont="1" applyBorder="1" applyAlignment="1">
      <alignment horizontal="center" vertical="center"/>
    </xf>
    <xf numFmtId="0" fontId="5" fillId="0" borderId="0" xfId="0" applyFont="1" applyBorder="1" applyAlignment="1">
      <alignment horizontal="left" vertical="center"/>
    </xf>
    <xf numFmtId="0" fontId="2" fillId="0" borderId="0"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4" fillId="0" borderId="7" xfId="0" applyFont="1" applyBorder="1" applyAlignment="1">
      <alignment horizontal="center" vertical="center"/>
    </xf>
    <xf numFmtId="0" fontId="4" fillId="0" borderId="7" xfId="5" applyNumberFormat="1" applyFont="1" applyAlignment="1">
      <alignment horizontal="center" vertical="center" wrapText="1"/>
    </xf>
    <xf numFmtId="0" fontId="4" fillId="0" borderId="0" xfId="0" applyFont="1" applyBorder="1" applyAlignment="1">
      <alignment horizontal="right" vertical="center"/>
    </xf>
    <xf numFmtId="0" fontId="3" fillId="0" borderId="0" xfId="5" applyNumberFormat="1" applyFont="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49" fontId="12" fillId="0" borderId="0" xfId="0" applyNumberFormat="1" applyFont="1" applyBorder="1" applyAlignment="1">
      <alignment horizontal="center" vertical="center" wrapText="1"/>
    </xf>
    <xf numFmtId="49" fontId="13" fillId="0" borderId="0" xfId="0" applyNumberFormat="1" applyFont="1" applyBorder="1" applyAlignment="1">
      <alignment horizontal="left" vertical="center" wrapText="1"/>
    </xf>
    <xf numFmtId="49" fontId="11" fillId="0" borderId="0" xfId="5" applyFont="1" applyBorder="1">
      <alignment horizontal="left" vertical="center" wrapText="1"/>
    </xf>
    <xf numFmtId="49" fontId="16" fillId="0" borderId="7" xfId="5" applyFont="1" applyAlignment="1">
      <alignment horizontal="center" vertical="center" wrapText="1"/>
    </xf>
    <xf numFmtId="0" fontId="14" fillId="0" borderId="0" xfId="0" applyFont="1" applyBorder="1" applyAlignment="1">
      <alignment horizontal="center" vertical="center" wrapText="1"/>
    </xf>
    <xf numFmtId="0" fontId="5" fillId="0" borderId="0" xfId="0" applyFont="1" applyBorder="1" applyAlignment="1">
      <alignment horizontal="left" wrapText="1"/>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xf numFmtId="0" fontId="13" fillId="0" borderId="7" xfId="0" applyFont="1" applyBorder="1" applyAlignment="1">
      <alignment horizontal="center" vertical="center" wrapText="1"/>
    </xf>
    <xf numFmtId="0" fontId="13" fillId="0" borderId="0" xfId="0" applyFont="1" applyBorder="1" applyAlignment="1">
      <alignment horizontal="right" vertical="center"/>
    </xf>
    <xf numFmtId="0" fontId="12" fillId="0" borderId="0" xfId="0" applyFont="1" applyBorder="1" applyAlignment="1">
      <alignment horizontal="center" vertical="center"/>
    </xf>
    <xf numFmtId="0" fontId="13" fillId="0" borderId="0" xfId="0" applyFont="1" applyBorder="1">
      <alignment vertical="top"/>
    </xf>
    <xf numFmtId="49" fontId="11" fillId="0" borderId="7" xfId="0" applyNumberFormat="1" applyFont="1" applyBorder="1" applyAlignment="1">
      <alignment horizontal="center" vertical="center" wrapText="1"/>
    </xf>
    <xf numFmtId="49" fontId="4" fillId="0" borderId="7" xfId="5" applyFont="1" applyAlignment="1">
      <alignment horizontal="center" vertical="center" wrapText="1"/>
    </xf>
    <xf numFmtId="49" fontId="11" fillId="0" borderId="0" xfId="0" applyNumberFormat="1" applyFont="1" applyBorder="1" applyAlignment="1">
      <alignment horizontal="right" vertical="center" wrapText="1"/>
    </xf>
    <xf numFmtId="49" fontId="12" fillId="0" borderId="0" xfId="5"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7" xfId="5" applyFont="1">
      <alignment horizontal="left"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0" fontId="5"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5" fillId="0" borderId="0" xfId="0" applyFont="1" applyBorder="1" applyAlignment="1"/>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10" xfId="0" applyFont="1" applyBorder="1" applyAlignment="1">
      <alignment horizontal="righ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2" fillId="0" borderId="0" xfId="0" applyFont="1" applyBorder="1">
      <alignment vertical="top"/>
    </xf>
    <xf numFmtId="0" fontId="5" fillId="0" borderId="3" xfId="0" applyFont="1" applyBorder="1" applyAlignment="1">
      <alignment vertical="center"/>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pplyProtection="1">
      <alignment horizontal="right"/>
      <protection locked="0"/>
    </xf>
    <xf numFmtId="0" fontId="6"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0" xfId="0" applyFont="1" applyAlignment="1">
      <alignment vertical="center"/>
    </xf>
    <xf numFmtId="0" fontId="4" fillId="0" borderId="0" xfId="0" applyFont="1" applyProtection="1">
      <alignment vertical="top"/>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0" xfId="0" applyFont="1" applyBorder="1" applyAlignment="1" applyProtection="1">
      <alignment horizontal="left" vertical="center"/>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0" xfId="0" applyFont="1" applyAlignment="1">
      <alignment horizontal="lef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cellXfs>
  <cellStyles count="10">
    <cellStyle name="DateStyle" xfId="2"/>
    <cellStyle name="DateTimeStyle" xfId="1"/>
    <cellStyle name="IntegralNumberStyle" xfId="8"/>
    <cellStyle name="MoneyStyle" xfId="6"/>
    <cellStyle name="Normal" xfId="9"/>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1:D37"/>
  <sheetViews>
    <sheetView showZeros="0" topLeftCell="A2" workbookViewId="0">
      <selection activeCell="F5" sqref="F5"/>
    </sheetView>
  </sheetViews>
  <sheetFormatPr defaultColWidth="10.28515625" defaultRowHeight="15" customHeight="1"/>
  <cols>
    <col min="1" max="4" width="33.28515625" customWidth="1"/>
  </cols>
  <sheetData>
    <row r="1" spans="1:4" ht="18.75" customHeight="1">
      <c r="A1" s="71"/>
      <c r="B1" s="71"/>
      <c r="C1" s="71"/>
      <c r="D1" s="100" t="s">
        <v>0</v>
      </c>
    </row>
    <row r="2" spans="1:4" ht="42" customHeight="1">
      <c r="A2" s="103" t="str">
        <f>"2026"&amp;"年财务收支预算总表"</f>
        <v>2026年财务收支预算总表</v>
      </c>
      <c r="B2" s="103"/>
      <c r="C2" s="103"/>
      <c r="D2" s="103"/>
    </row>
    <row r="3" spans="1:4" ht="18.75" customHeight="1">
      <c r="A3" s="104" t="str">
        <f>"单位名称："&amp;"瑞丽市人民政府办公室"</f>
        <v>单位名称：瑞丽市人民政府办公室</v>
      </c>
      <c r="B3" s="104"/>
      <c r="C3" s="71"/>
      <c r="D3" s="100" t="s">
        <v>1</v>
      </c>
    </row>
    <row r="4" spans="1:4" ht="18.75" customHeight="1">
      <c r="A4" s="105" t="s">
        <v>2</v>
      </c>
      <c r="B4" s="105"/>
      <c r="C4" s="105" t="s">
        <v>3</v>
      </c>
      <c r="D4" s="105"/>
    </row>
    <row r="5" spans="1:4" ht="18.75" customHeight="1">
      <c r="A5" s="73" t="s">
        <v>4</v>
      </c>
      <c r="B5" s="73" t="str">
        <f t="shared" ref="B5:D5" si="0">"2026"&amp;"年预算金额"</f>
        <v>2026年预算金额</v>
      </c>
      <c r="C5" s="73" t="s">
        <v>5</v>
      </c>
      <c r="D5" s="73" t="str">
        <f t="shared" si="0"/>
        <v>2026年预算金额</v>
      </c>
    </row>
    <row r="6" spans="1:4" ht="18.75" customHeight="1">
      <c r="A6" s="101" t="s">
        <v>6</v>
      </c>
      <c r="B6" s="102">
        <v>14757513.6</v>
      </c>
      <c r="C6" s="101" t="s">
        <v>7</v>
      </c>
      <c r="D6" s="102">
        <v>12585452.439999999</v>
      </c>
    </row>
    <row r="7" spans="1:4" ht="18.75" customHeight="1">
      <c r="A7" s="101" t="s">
        <v>8</v>
      </c>
      <c r="B7" s="102"/>
      <c r="C7" s="101" t="s">
        <v>9</v>
      </c>
      <c r="D7" s="102"/>
    </row>
    <row r="8" spans="1:4" ht="18.75" customHeight="1">
      <c r="A8" s="101" t="s">
        <v>10</v>
      </c>
      <c r="B8" s="102"/>
      <c r="C8" s="101" t="s">
        <v>11</v>
      </c>
      <c r="D8" s="102"/>
    </row>
    <row r="9" spans="1:4" ht="18.75" customHeight="1">
      <c r="A9" s="101" t="s">
        <v>12</v>
      </c>
      <c r="B9" s="102"/>
      <c r="C9" s="101" t="s">
        <v>13</v>
      </c>
      <c r="D9" s="102"/>
    </row>
    <row r="10" spans="1:4" ht="18.75" customHeight="1">
      <c r="A10" s="101" t="s">
        <v>14</v>
      </c>
      <c r="B10" s="102"/>
      <c r="C10" s="101" t="s">
        <v>15</v>
      </c>
      <c r="D10" s="102"/>
    </row>
    <row r="11" spans="1:4" ht="18.75" customHeight="1">
      <c r="A11" s="101" t="s">
        <v>16</v>
      </c>
      <c r="B11" s="102"/>
      <c r="C11" s="101" t="s">
        <v>17</v>
      </c>
      <c r="D11" s="102"/>
    </row>
    <row r="12" spans="1:4" ht="18.75" customHeight="1">
      <c r="A12" s="101" t="s">
        <v>18</v>
      </c>
      <c r="B12" s="102"/>
      <c r="C12" s="101" t="s">
        <v>19</v>
      </c>
      <c r="D12" s="102"/>
    </row>
    <row r="13" spans="1:4" ht="18.75" customHeight="1">
      <c r="A13" s="101" t="s">
        <v>20</v>
      </c>
      <c r="B13" s="102"/>
      <c r="C13" s="101" t="s">
        <v>21</v>
      </c>
      <c r="D13" s="102">
        <v>875126.52</v>
      </c>
    </row>
    <row r="14" spans="1:4" ht="18.75" customHeight="1">
      <c r="A14" s="101" t="s">
        <v>22</v>
      </c>
      <c r="B14" s="102"/>
      <c r="C14" s="101" t="s">
        <v>23</v>
      </c>
      <c r="D14" s="102">
        <v>665319</v>
      </c>
    </row>
    <row r="15" spans="1:4" ht="18.75" customHeight="1">
      <c r="A15" s="101" t="s">
        <v>24</v>
      </c>
      <c r="B15" s="102"/>
      <c r="C15" s="101" t="s">
        <v>25</v>
      </c>
      <c r="D15" s="102"/>
    </row>
    <row r="16" spans="1:4" ht="18.75" customHeight="1">
      <c r="A16" s="101"/>
      <c r="B16" s="101"/>
      <c r="C16" s="101" t="s">
        <v>26</v>
      </c>
      <c r="D16" s="102"/>
    </row>
    <row r="17" spans="1:4" ht="18.75" customHeight="1">
      <c r="A17" s="101"/>
      <c r="B17" s="101"/>
      <c r="C17" s="101" t="s">
        <v>27</v>
      </c>
      <c r="D17" s="102"/>
    </row>
    <row r="18" spans="1:4" ht="18.75" customHeight="1">
      <c r="A18" s="101"/>
      <c r="B18" s="101"/>
      <c r="C18" s="101" t="s">
        <v>28</v>
      </c>
      <c r="D18" s="102"/>
    </row>
    <row r="19" spans="1:4" ht="18.75" customHeight="1">
      <c r="A19" s="101"/>
      <c r="B19" s="101"/>
      <c r="C19" s="101" t="s">
        <v>29</v>
      </c>
      <c r="D19" s="102"/>
    </row>
    <row r="20" spans="1:4" ht="18.75" customHeight="1">
      <c r="A20" s="101"/>
      <c r="B20" s="101"/>
      <c r="C20" s="101" t="s">
        <v>30</v>
      </c>
      <c r="D20" s="102"/>
    </row>
    <row r="21" spans="1:4" ht="18.75" customHeight="1">
      <c r="A21" s="101"/>
      <c r="B21" s="101"/>
      <c r="C21" s="101" t="s">
        <v>31</v>
      </c>
      <c r="D21" s="102"/>
    </row>
    <row r="22" spans="1:4" ht="18.75" customHeight="1">
      <c r="A22" s="101"/>
      <c r="B22" s="101"/>
      <c r="C22" s="101" t="s">
        <v>32</v>
      </c>
      <c r="D22" s="102"/>
    </row>
    <row r="23" spans="1:4" ht="18.75" customHeight="1">
      <c r="A23" s="101"/>
      <c r="B23" s="101"/>
      <c r="C23" s="101" t="s">
        <v>33</v>
      </c>
      <c r="D23" s="102"/>
    </row>
    <row r="24" spans="1:4" ht="18.75" customHeight="1">
      <c r="A24" s="101"/>
      <c r="B24" s="101"/>
      <c r="C24" s="101" t="s">
        <v>34</v>
      </c>
      <c r="D24" s="102">
        <v>631615.64</v>
      </c>
    </row>
    <row r="25" spans="1:4" ht="18.75" customHeight="1">
      <c r="A25" s="101"/>
      <c r="B25" s="101"/>
      <c r="C25" s="101" t="s">
        <v>35</v>
      </c>
      <c r="D25" s="102"/>
    </row>
    <row r="26" spans="1:4" ht="18.75" customHeight="1">
      <c r="A26" s="101"/>
      <c r="B26" s="101"/>
      <c r="C26" s="101" t="s">
        <v>36</v>
      </c>
      <c r="D26" s="102"/>
    </row>
    <row r="27" spans="1:4" ht="18.75" customHeight="1">
      <c r="A27" s="101"/>
      <c r="B27" s="101"/>
      <c r="C27" s="101" t="s">
        <v>37</v>
      </c>
      <c r="D27" s="102"/>
    </row>
    <row r="28" spans="1:4" ht="18.75" customHeight="1">
      <c r="A28" s="101"/>
      <c r="B28" s="101"/>
      <c r="C28" s="101" t="s">
        <v>38</v>
      </c>
      <c r="D28" s="102"/>
    </row>
    <row r="29" spans="1:4" ht="18.75" customHeight="1">
      <c r="A29" s="101"/>
      <c r="B29" s="101"/>
      <c r="C29" s="101" t="s">
        <v>39</v>
      </c>
      <c r="D29" s="102"/>
    </row>
    <row r="30" spans="1:4" ht="18.75" customHeight="1">
      <c r="A30" s="101"/>
      <c r="B30" s="101"/>
      <c r="C30" s="101" t="s">
        <v>40</v>
      </c>
      <c r="D30" s="102"/>
    </row>
    <row r="31" spans="1:4" ht="18.75" customHeight="1">
      <c r="A31" s="101"/>
      <c r="B31" s="101"/>
      <c r="C31" s="101" t="s">
        <v>41</v>
      </c>
      <c r="D31" s="102"/>
    </row>
    <row r="32" spans="1:4" ht="18.75" customHeight="1">
      <c r="A32" s="101"/>
      <c r="B32" s="102"/>
      <c r="C32" s="101" t="s">
        <v>42</v>
      </c>
      <c r="D32" s="102"/>
    </row>
    <row r="33" spans="1:4" ht="18.75" customHeight="1">
      <c r="A33" s="101" t="s">
        <v>43</v>
      </c>
      <c r="B33" s="102">
        <v>14757513.6</v>
      </c>
      <c r="C33" s="101" t="s">
        <v>44</v>
      </c>
      <c r="D33" s="102">
        <v>14757513.6</v>
      </c>
    </row>
    <row r="34" spans="1:4" ht="18.75" customHeight="1">
      <c r="A34" s="101" t="s">
        <v>45</v>
      </c>
      <c r="B34" s="102"/>
      <c r="C34" s="101" t="s">
        <v>46</v>
      </c>
      <c r="D34" s="102"/>
    </row>
    <row r="35" spans="1:4" ht="18.75" customHeight="1">
      <c r="A35" s="101" t="s">
        <v>47</v>
      </c>
      <c r="B35" s="102"/>
      <c r="C35" s="101" t="s">
        <v>47</v>
      </c>
      <c r="D35" s="102"/>
    </row>
    <row r="36" spans="1:4" ht="18.75" customHeight="1">
      <c r="A36" s="101" t="s">
        <v>48</v>
      </c>
      <c r="B36" s="102"/>
      <c r="C36" s="101" t="s">
        <v>49</v>
      </c>
      <c r="D36" s="102"/>
    </row>
    <row r="37" spans="1:4" ht="18.75" customHeight="1">
      <c r="A37" s="101" t="s">
        <v>50</v>
      </c>
      <c r="B37" s="102">
        <v>14757513.6</v>
      </c>
      <c r="C37" s="101" t="s">
        <v>51</v>
      </c>
      <c r="D37" s="102">
        <v>14757513.6</v>
      </c>
    </row>
  </sheetData>
  <mergeCells count="4">
    <mergeCell ref="A2:D2"/>
    <mergeCell ref="A3:B3"/>
    <mergeCell ref="A4:B4"/>
    <mergeCell ref="C4:D4"/>
  </mergeCells>
  <phoneticPr fontId="22"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sheetPr>
    <outlinePr summaryBelow="0" summaryRight="0"/>
  </sheetPr>
  <dimension ref="A1:F10"/>
  <sheetViews>
    <sheetView showZeros="0" workbookViewId="0">
      <selection activeCell="B16" sqref="B16"/>
    </sheetView>
  </sheetViews>
  <sheetFormatPr defaultColWidth="9.140625" defaultRowHeight="14.25" customHeight="1"/>
  <cols>
    <col min="1" max="6" width="24.28515625" customWidth="1"/>
  </cols>
  <sheetData>
    <row r="1" spans="1:6" ht="12" customHeight="1">
      <c r="A1" s="58">
        <v>1</v>
      </c>
      <c r="B1" s="59">
        <v>0</v>
      </c>
      <c r="C1" s="58">
        <v>1</v>
      </c>
      <c r="D1" s="45"/>
      <c r="E1" s="45"/>
      <c r="F1" s="57" t="s">
        <v>501</v>
      </c>
    </row>
    <row r="2" spans="1:6" ht="26.25" customHeight="1">
      <c r="A2" s="150" t="str">
        <f>"2026"&amp;"年部门政府性基金预算支出预算表"</f>
        <v>2026年部门政府性基金预算支出预算表</v>
      </c>
      <c r="B2" s="150" t="s">
        <v>502</v>
      </c>
      <c r="C2" s="151"/>
      <c r="D2" s="152"/>
      <c r="E2" s="152"/>
      <c r="F2" s="152"/>
    </row>
    <row r="3" spans="1:6" ht="13.5" customHeight="1">
      <c r="A3" s="153" t="str">
        <f>"单位名称："&amp;"瑞丽市人民政府办公室"</f>
        <v>单位名称：瑞丽市人民政府办公室</v>
      </c>
      <c r="B3" s="153" t="s">
        <v>503</v>
      </c>
      <c r="C3" s="154"/>
      <c r="D3" s="45"/>
      <c r="E3" s="45"/>
      <c r="F3" s="57" t="s">
        <v>1</v>
      </c>
    </row>
    <row r="4" spans="1:6" ht="19.5" customHeight="1">
      <c r="A4" s="157" t="s">
        <v>187</v>
      </c>
      <c r="B4" s="158" t="s">
        <v>74</v>
      </c>
      <c r="C4" s="157" t="s">
        <v>75</v>
      </c>
      <c r="D4" s="155" t="s">
        <v>504</v>
      </c>
      <c r="E4" s="155"/>
      <c r="F4" s="155"/>
    </row>
    <row r="5" spans="1:6" ht="18.600000000000001" customHeight="1">
      <c r="A5" s="157"/>
      <c r="B5" s="158"/>
      <c r="C5" s="157"/>
      <c r="D5" s="19" t="s">
        <v>56</v>
      </c>
      <c r="E5" s="19" t="s">
        <v>78</v>
      </c>
      <c r="F5" s="19" t="s">
        <v>79</v>
      </c>
    </row>
    <row r="6" spans="1:6" ht="20.25" customHeight="1">
      <c r="A6" s="31">
        <v>1</v>
      </c>
      <c r="B6" s="61" t="s">
        <v>86</v>
      </c>
      <c r="C6" s="61" t="s">
        <v>87</v>
      </c>
      <c r="D6" s="61" t="s">
        <v>88</v>
      </c>
      <c r="E6" s="61" t="s">
        <v>89</v>
      </c>
      <c r="F6" s="61" t="s">
        <v>90</v>
      </c>
    </row>
    <row r="7" spans="1:6" ht="30" customHeight="1">
      <c r="A7" s="17"/>
      <c r="B7" s="60"/>
      <c r="C7" s="17"/>
      <c r="D7" s="39"/>
      <c r="E7" s="62"/>
      <c r="F7" s="62"/>
    </row>
    <row r="8" spans="1:6" ht="30" customHeight="1">
      <c r="A8" s="12"/>
      <c r="B8" s="12"/>
      <c r="C8" s="12"/>
      <c r="D8" s="39"/>
      <c r="E8" s="62"/>
      <c r="F8" s="62"/>
    </row>
    <row r="9" spans="1:6" ht="30" customHeight="1">
      <c r="A9" s="156" t="s">
        <v>505</v>
      </c>
      <c r="B9" s="156" t="s">
        <v>505</v>
      </c>
      <c r="C9" s="156" t="s">
        <v>505</v>
      </c>
      <c r="D9" s="39"/>
      <c r="E9" s="62"/>
      <c r="F9" s="62"/>
    </row>
    <row r="10" spans="1:6" ht="14.25" customHeight="1">
      <c r="A10" s="21" t="s">
        <v>506</v>
      </c>
    </row>
  </sheetData>
  <mergeCells count="7">
    <mergeCell ref="A2:F2"/>
    <mergeCell ref="A3:C3"/>
    <mergeCell ref="D4:F4"/>
    <mergeCell ref="A9:C9"/>
    <mergeCell ref="A4:A5"/>
    <mergeCell ref="B4:B5"/>
    <mergeCell ref="C4:C5"/>
  </mergeCells>
  <phoneticPr fontId="22"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sheetPr>
    <outlinePr summaryBelow="0" summaryRight="0"/>
  </sheetPr>
  <dimension ref="A1:Q16"/>
  <sheetViews>
    <sheetView showZeros="0" tabSelected="1" topLeftCell="A10" workbookViewId="0">
      <selection activeCell="H14" sqref="H14"/>
    </sheetView>
  </sheetViews>
  <sheetFormatPr defaultColWidth="9.140625" defaultRowHeight="14.25" customHeight="1"/>
  <cols>
    <col min="1" max="1" width="16.28515625" customWidth="1"/>
    <col min="2" max="3" width="9.5703125" customWidth="1"/>
    <col min="4" max="5" width="3.5703125" customWidth="1"/>
    <col min="6" max="6" width="11.28515625" customWidth="1"/>
    <col min="7" max="8" width="11.85546875" customWidth="1"/>
    <col min="9" max="9" width="10.140625" customWidth="1"/>
    <col min="10" max="10" width="6" customWidth="1"/>
    <col min="11" max="11" width="9.7109375" customWidth="1"/>
    <col min="12" max="15" width="10.7109375" customWidth="1"/>
    <col min="16" max="16" width="6.5703125" customWidth="1"/>
    <col min="17" max="17" width="11.42578125" customWidth="1"/>
  </cols>
  <sheetData>
    <row r="1" spans="1:17" ht="13.5" customHeight="1">
      <c r="A1" s="3"/>
      <c r="B1" s="3"/>
      <c r="C1" s="3"/>
      <c r="D1" s="3"/>
      <c r="E1" s="3"/>
      <c r="F1" s="3"/>
      <c r="G1" s="3"/>
      <c r="H1" s="3"/>
      <c r="I1" s="3"/>
      <c r="J1" s="3"/>
      <c r="K1" s="1"/>
      <c r="L1" s="1"/>
      <c r="M1" s="1"/>
      <c r="N1" s="1"/>
      <c r="O1" s="54"/>
      <c r="P1" s="54"/>
      <c r="Q1" s="25" t="s">
        <v>507</v>
      </c>
    </row>
    <row r="2" spans="1:17" ht="27.75" customHeight="1">
      <c r="A2" s="159" t="str">
        <f>"2026"&amp;"年部门政府采购预算表"</f>
        <v>2026年部门政府采购预算表</v>
      </c>
      <c r="B2" s="115"/>
      <c r="C2" s="115"/>
      <c r="D2" s="115"/>
      <c r="E2" s="115"/>
      <c r="F2" s="115"/>
      <c r="G2" s="115"/>
      <c r="H2" s="115"/>
      <c r="I2" s="115"/>
      <c r="J2" s="115"/>
      <c r="K2" s="160"/>
      <c r="L2" s="115"/>
      <c r="M2" s="115"/>
      <c r="N2" s="115"/>
      <c r="O2" s="160"/>
      <c r="P2" s="160"/>
      <c r="Q2" s="115"/>
    </row>
    <row r="3" spans="1:17" ht="18.75" customHeight="1">
      <c r="A3" s="161" t="str">
        <f>"单位名称："&amp;"瑞丽市人民政府办公室"</f>
        <v>单位名称：瑞丽市人民政府办公室</v>
      </c>
      <c r="B3" s="162"/>
      <c r="C3" s="162"/>
      <c r="D3" s="162"/>
      <c r="E3" s="162"/>
      <c r="F3" s="162"/>
      <c r="G3" s="16"/>
      <c r="H3" s="16"/>
      <c r="I3" s="16"/>
      <c r="J3" s="16"/>
      <c r="K3" s="1"/>
      <c r="L3" s="1"/>
      <c r="M3" s="1"/>
      <c r="N3" s="1"/>
      <c r="O3" s="55"/>
      <c r="P3" s="55"/>
      <c r="Q3" s="57" t="s">
        <v>53</v>
      </c>
    </row>
    <row r="4" spans="1:17" ht="15.75" customHeight="1">
      <c r="A4" s="106" t="s">
        <v>508</v>
      </c>
      <c r="B4" s="172" t="s">
        <v>509</v>
      </c>
      <c r="C4" s="172" t="s">
        <v>510</v>
      </c>
      <c r="D4" s="172" t="s">
        <v>511</v>
      </c>
      <c r="E4" s="172" t="s">
        <v>512</v>
      </c>
      <c r="F4" s="172" t="s">
        <v>513</v>
      </c>
      <c r="G4" s="119" t="s">
        <v>194</v>
      </c>
      <c r="H4" s="119"/>
      <c r="I4" s="119"/>
      <c r="J4" s="119"/>
      <c r="K4" s="163"/>
      <c r="L4" s="119"/>
      <c r="M4" s="119"/>
      <c r="N4" s="119"/>
      <c r="O4" s="164"/>
      <c r="P4" s="163"/>
      <c r="Q4" s="121"/>
    </row>
    <row r="5" spans="1:17" ht="17.25" customHeight="1">
      <c r="A5" s="111"/>
      <c r="B5" s="173"/>
      <c r="C5" s="173"/>
      <c r="D5" s="173"/>
      <c r="E5" s="173"/>
      <c r="F5" s="173"/>
      <c r="G5" s="173" t="s">
        <v>56</v>
      </c>
      <c r="H5" s="173" t="s">
        <v>60</v>
      </c>
      <c r="I5" s="173" t="s">
        <v>514</v>
      </c>
      <c r="J5" s="173" t="s">
        <v>515</v>
      </c>
      <c r="K5" s="174" t="s">
        <v>516</v>
      </c>
      <c r="L5" s="165" t="s">
        <v>517</v>
      </c>
      <c r="M5" s="165"/>
      <c r="N5" s="165"/>
      <c r="O5" s="166"/>
      <c r="P5" s="167"/>
      <c r="Q5" s="168"/>
    </row>
    <row r="6" spans="1:17" ht="54" customHeight="1">
      <c r="A6" s="130"/>
      <c r="B6" s="168"/>
      <c r="C6" s="168"/>
      <c r="D6" s="168"/>
      <c r="E6" s="168"/>
      <c r="F6" s="168"/>
      <c r="G6" s="168"/>
      <c r="H6" s="168" t="s">
        <v>59</v>
      </c>
      <c r="I6" s="168"/>
      <c r="J6" s="168"/>
      <c r="K6" s="175"/>
      <c r="L6" s="46" t="s">
        <v>59</v>
      </c>
      <c r="M6" s="46" t="s">
        <v>66</v>
      </c>
      <c r="N6" s="46" t="s">
        <v>518</v>
      </c>
      <c r="O6" s="17" t="s">
        <v>68</v>
      </c>
      <c r="P6" s="56" t="s">
        <v>69</v>
      </c>
      <c r="Q6" s="46" t="s">
        <v>70</v>
      </c>
    </row>
    <row r="7" spans="1:17" ht="15" customHeight="1">
      <c r="A7" s="36">
        <v>1</v>
      </c>
      <c r="B7" s="47">
        <v>2</v>
      </c>
      <c r="C7" s="47">
        <v>3</v>
      </c>
      <c r="D7" s="47">
        <v>4</v>
      </c>
      <c r="E7" s="47">
        <v>5</v>
      </c>
      <c r="F7" s="47">
        <v>6</v>
      </c>
      <c r="G7" s="48">
        <v>7</v>
      </c>
      <c r="H7" s="48">
        <v>8</v>
      </c>
      <c r="I7" s="48">
        <v>9</v>
      </c>
      <c r="J7" s="48">
        <v>10</v>
      </c>
      <c r="K7" s="48">
        <v>11</v>
      </c>
      <c r="L7" s="48">
        <v>12</v>
      </c>
      <c r="M7" s="48">
        <v>13</v>
      </c>
      <c r="N7" s="48">
        <v>14</v>
      </c>
      <c r="O7" s="48">
        <v>15</v>
      </c>
      <c r="P7" s="48">
        <v>16</v>
      </c>
      <c r="Q7" s="48">
        <v>17</v>
      </c>
    </row>
    <row r="8" spans="1:17" ht="52.5" customHeight="1">
      <c r="A8" s="49" t="s">
        <v>72</v>
      </c>
      <c r="B8" s="50"/>
      <c r="C8" s="50"/>
      <c r="D8" s="51"/>
      <c r="E8" s="52"/>
      <c r="F8" s="13">
        <v>2070005</v>
      </c>
      <c r="G8" s="13">
        <v>2070005</v>
      </c>
      <c r="H8" s="13">
        <v>2070005</v>
      </c>
      <c r="I8" s="13"/>
      <c r="J8" s="13"/>
      <c r="K8" s="13"/>
      <c r="L8" s="13"/>
      <c r="M8" s="13"/>
      <c r="N8" s="13"/>
      <c r="O8" s="13"/>
      <c r="P8" s="13"/>
      <c r="Q8" s="13"/>
    </row>
    <row r="9" spans="1:17" ht="52.5" customHeight="1">
      <c r="A9" s="53" t="s">
        <v>72</v>
      </c>
      <c r="B9" s="50"/>
      <c r="C9" s="50"/>
      <c r="D9" s="51"/>
      <c r="E9" s="52"/>
      <c r="F9" s="13">
        <v>2070005</v>
      </c>
      <c r="G9" s="13">
        <v>2070005</v>
      </c>
      <c r="H9" s="13">
        <v>2070005</v>
      </c>
      <c r="I9" s="13"/>
      <c r="J9" s="13"/>
      <c r="K9" s="13"/>
      <c r="L9" s="13"/>
      <c r="M9" s="13"/>
      <c r="N9" s="13"/>
      <c r="O9" s="13"/>
      <c r="P9" s="13"/>
      <c r="Q9" s="13"/>
    </row>
    <row r="10" spans="1:17" ht="52.5" customHeight="1">
      <c r="A10" s="49" t="str">
        <f t="shared" ref="A10:A14" si="0">"     "&amp;"瑞丽市政府办工作运转补助资金"</f>
        <v>瑞丽市政府办工作运转补助资金</v>
      </c>
      <c r="B10" s="50" t="s">
        <v>519</v>
      </c>
      <c r="C10" s="50" t="s">
        <v>520</v>
      </c>
      <c r="D10" s="51" t="s">
        <v>370</v>
      </c>
      <c r="E10" s="52">
        <v>8</v>
      </c>
      <c r="F10" s="13">
        <v>40000</v>
      </c>
      <c r="G10" s="13">
        <v>40000</v>
      </c>
      <c r="H10" s="13">
        <v>40000</v>
      </c>
      <c r="I10" s="13"/>
      <c r="J10" s="13"/>
      <c r="K10" s="13"/>
      <c r="L10" s="13"/>
      <c r="M10" s="13"/>
      <c r="N10" s="13"/>
      <c r="O10" s="13"/>
      <c r="P10" s="13"/>
      <c r="Q10" s="13"/>
    </row>
    <row r="11" spans="1:17" ht="52.5" customHeight="1">
      <c r="A11" s="49" t="str">
        <f t="shared" si="0"/>
        <v>瑞丽市政府办工作运转补助资金</v>
      </c>
      <c r="B11" s="50" t="s">
        <v>521</v>
      </c>
      <c r="C11" s="50" t="s">
        <v>522</v>
      </c>
      <c r="D11" s="51" t="s">
        <v>523</v>
      </c>
      <c r="E11" s="52">
        <v>1</v>
      </c>
      <c r="F11" s="13">
        <v>65000</v>
      </c>
      <c r="G11" s="13">
        <v>65000</v>
      </c>
      <c r="H11" s="13">
        <v>65000</v>
      </c>
      <c r="I11" s="13"/>
      <c r="J11" s="13"/>
      <c r="K11" s="13"/>
      <c r="L11" s="13"/>
      <c r="M11" s="13"/>
      <c r="N11" s="13"/>
      <c r="O11" s="13"/>
      <c r="P11" s="13"/>
      <c r="Q11" s="13"/>
    </row>
    <row r="12" spans="1:17" ht="52.5" customHeight="1">
      <c r="A12" s="49" t="str">
        <f t="shared" si="0"/>
        <v>瑞丽市政府办工作运转补助资金</v>
      </c>
      <c r="B12" s="50" t="s">
        <v>524</v>
      </c>
      <c r="C12" s="50" t="s">
        <v>524</v>
      </c>
      <c r="D12" s="51" t="s">
        <v>525</v>
      </c>
      <c r="E12" s="52">
        <v>69</v>
      </c>
      <c r="F12" s="13">
        <v>10005</v>
      </c>
      <c r="G12" s="13">
        <v>10005</v>
      </c>
      <c r="H12" s="13">
        <v>10005</v>
      </c>
      <c r="I12" s="13"/>
      <c r="J12" s="13"/>
      <c r="K12" s="13"/>
      <c r="L12" s="13"/>
      <c r="M12" s="13"/>
      <c r="N12" s="13"/>
      <c r="O12" s="13"/>
      <c r="P12" s="13"/>
      <c r="Q12" s="13"/>
    </row>
    <row r="13" spans="1:17" ht="52.5" customHeight="1">
      <c r="A13" s="49" t="str">
        <f t="shared" si="0"/>
        <v>瑞丽市政府办工作运转补助资金</v>
      </c>
      <c r="B13" s="50" t="s">
        <v>526</v>
      </c>
      <c r="C13" s="50" t="s">
        <v>527</v>
      </c>
      <c r="D13" s="51" t="s">
        <v>523</v>
      </c>
      <c r="E13" s="52">
        <v>1</v>
      </c>
      <c r="F13" s="13">
        <v>12000</v>
      </c>
      <c r="G13" s="13">
        <v>12000</v>
      </c>
      <c r="H13" s="13">
        <v>12000</v>
      </c>
      <c r="I13" s="13"/>
      <c r="J13" s="13"/>
      <c r="K13" s="13"/>
      <c r="L13" s="13"/>
      <c r="M13" s="13"/>
      <c r="N13" s="13"/>
      <c r="O13" s="13"/>
      <c r="P13" s="13"/>
      <c r="Q13" s="13"/>
    </row>
    <row r="14" spans="1:17" ht="52.5" customHeight="1">
      <c r="A14" s="49" t="str">
        <f t="shared" si="0"/>
        <v>瑞丽市政府办工作运转补助资金</v>
      </c>
      <c r="B14" s="50" t="s">
        <v>528</v>
      </c>
      <c r="C14" s="50" t="s">
        <v>529</v>
      </c>
      <c r="D14" s="51" t="s">
        <v>523</v>
      </c>
      <c r="E14" s="52">
        <v>1</v>
      </c>
      <c r="F14" s="13">
        <v>45000</v>
      </c>
      <c r="G14" s="13">
        <v>45000</v>
      </c>
      <c r="H14" s="13">
        <v>45000</v>
      </c>
      <c r="I14" s="13"/>
      <c r="J14" s="13"/>
      <c r="K14" s="13"/>
      <c r="L14" s="13"/>
      <c r="M14" s="13"/>
      <c r="N14" s="13"/>
      <c r="O14" s="13"/>
      <c r="P14" s="13"/>
      <c r="Q14" s="13"/>
    </row>
    <row r="15" spans="1:17" ht="52.5" customHeight="1">
      <c r="A15" s="49" t="str">
        <f>"     "&amp;"市委市政府职工食堂购买服务项目经费"</f>
        <v>市委市政府职工食堂购买服务项目经费</v>
      </c>
      <c r="B15" s="50" t="s">
        <v>321</v>
      </c>
      <c r="C15" s="50" t="s">
        <v>530</v>
      </c>
      <c r="D15" s="51" t="s">
        <v>567</v>
      </c>
      <c r="E15" s="52">
        <v>1</v>
      </c>
      <c r="F15" s="13">
        <v>1898000</v>
      </c>
      <c r="G15" s="13">
        <v>1898000</v>
      </c>
      <c r="H15" s="13">
        <v>1898000</v>
      </c>
      <c r="I15" s="13"/>
      <c r="J15" s="13"/>
      <c r="K15" s="13"/>
      <c r="L15" s="13"/>
      <c r="M15" s="13"/>
      <c r="N15" s="13"/>
      <c r="O15" s="13"/>
      <c r="P15" s="13"/>
      <c r="Q15" s="13"/>
    </row>
    <row r="16" spans="1:17" ht="30" customHeight="1">
      <c r="A16" s="169" t="s">
        <v>505</v>
      </c>
      <c r="B16" s="170"/>
      <c r="C16" s="170"/>
      <c r="D16" s="170"/>
      <c r="E16" s="171"/>
      <c r="F16" s="13">
        <v>2070005</v>
      </c>
      <c r="G16" s="13">
        <v>2070005</v>
      </c>
      <c r="H16" s="13">
        <v>2070005</v>
      </c>
      <c r="I16" s="13"/>
      <c r="J16" s="13"/>
      <c r="K16" s="13"/>
      <c r="L16" s="13"/>
      <c r="M16" s="13"/>
      <c r="N16" s="13"/>
      <c r="O16" s="13"/>
      <c r="P16" s="13"/>
      <c r="Q16" s="1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honeticPr fontId="22"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sheetPr>
    <outlinePr summaryBelow="0" summaryRight="0"/>
  </sheetPr>
  <dimension ref="A1:N12"/>
  <sheetViews>
    <sheetView showZeros="0" workbookViewId="0"/>
  </sheetViews>
  <sheetFormatPr defaultColWidth="9.140625" defaultRowHeight="14.25" customHeight="1"/>
  <cols>
    <col min="1" max="1" width="21.42578125" customWidth="1"/>
    <col min="2" max="2" width="9.7109375" customWidth="1"/>
    <col min="3" max="3" width="19.140625" customWidth="1"/>
    <col min="4" max="5" width="12" customWidth="1"/>
    <col min="6" max="6" width="5.7109375" customWidth="1"/>
    <col min="7" max="7" width="6.42578125" customWidth="1"/>
    <col min="8" max="8" width="9.85546875" customWidth="1"/>
    <col min="9" max="14" width="11.28515625" customWidth="1"/>
  </cols>
  <sheetData>
    <row r="1" spans="1:14" ht="17.25" customHeight="1">
      <c r="A1" s="3"/>
      <c r="B1" s="3"/>
      <c r="C1" s="3"/>
      <c r="D1" s="3"/>
      <c r="E1" s="3"/>
      <c r="F1" s="3"/>
      <c r="G1" s="3"/>
      <c r="H1" s="40"/>
      <c r="I1" s="1"/>
      <c r="J1" s="1"/>
      <c r="K1" s="40"/>
      <c r="L1" s="1"/>
      <c r="M1" s="44"/>
      <c r="N1" s="44" t="s">
        <v>531</v>
      </c>
    </row>
    <row r="2" spans="1:14" ht="36" customHeight="1">
      <c r="A2" s="115" t="str">
        <f>"2026"&amp;"年部门政府购买服务预算表"</f>
        <v>2026年部门政府购买服务预算表</v>
      </c>
      <c r="B2" s="115"/>
      <c r="C2" s="115"/>
      <c r="D2" s="115"/>
      <c r="E2" s="115"/>
      <c r="F2" s="115"/>
      <c r="G2" s="115"/>
      <c r="H2" s="115"/>
      <c r="I2" s="115"/>
      <c r="J2" s="115"/>
      <c r="K2" s="115"/>
      <c r="L2" s="115"/>
      <c r="M2" s="115"/>
      <c r="N2" s="115"/>
    </row>
    <row r="3" spans="1:14" ht="21.75" customHeight="1">
      <c r="A3" s="116" t="str">
        <f>"单位名称："&amp;"瑞丽市人民政府办公室"</f>
        <v>单位名称：瑞丽市人民政府办公室</v>
      </c>
      <c r="B3" s="162"/>
      <c r="C3" s="162"/>
      <c r="D3" s="162"/>
      <c r="E3" s="162"/>
      <c r="F3" s="162"/>
      <c r="G3" s="162"/>
      <c r="H3" s="176"/>
      <c r="I3" s="1"/>
      <c r="J3" s="1"/>
      <c r="K3" s="40"/>
      <c r="L3" s="1"/>
      <c r="M3" s="45"/>
      <c r="N3" s="25" t="s">
        <v>53</v>
      </c>
    </row>
    <row r="4" spans="1:14" ht="15.75" customHeight="1">
      <c r="A4" s="106" t="s">
        <v>508</v>
      </c>
      <c r="B4" s="106" t="s">
        <v>532</v>
      </c>
      <c r="C4" s="106" t="s">
        <v>533</v>
      </c>
      <c r="D4" s="109" t="s">
        <v>194</v>
      </c>
      <c r="E4" s="120"/>
      <c r="F4" s="120"/>
      <c r="G4" s="120"/>
      <c r="H4" s="120"/>
      <c r="I4" s="120"/>
      <c r="J4" s="120"/>
      <c r="K4" s="120"/>
      <c r="L4" s="120"/>
      <c r="M4" s="120"/>
      <c r="N4" s="128"/>
    </row>
    <row r="5" spans="1:14" ht="17.25" customHeight="1">
      <c r="A5" s="111"/>
      <c r="B5" s="111"/>
      <c r="C5" s="111"/>
      <c r="D5" s="107" t="s">
        <v>56</v>
      </c>
      <c r="E5" s="106" t="s">
        <v>60</v>
      </c>
      <c r="F5" s="106" t="s">
        <v>514</v>
      </c>
      <c r="G5" s="106" t="s">
        <v>515</v>
      </c>
      <c r="H5" s="106" t="s">
        <v>516</v>
      </c>
      <c r="I5" s="109" t="s">
        <v>517</v>
      </c>
      <c r="J5" s="120"/>
      <c r="K5" s="120"/>
      <c r="L5" s="120"/>
      <c r="M5" s="120"/>
      <c r="N5" s="128"/>
    </row>
    <row r="6" spans="1:14" ht="40.5" customHeight="1">
      <c r="A6" s="130"/>
      <c r="B6" s="130"/>
      <c r="C6" s="130"/>
      <c r="D6" s="112"/>
      <c r="E6" s="111" t="s">
        <v>59</v>
      </c>
      <c r="F6" s="130"/>
      <c r="G6" s="130"/>
      <c r="H6" s="112"/>
      <c r="I6" s="8" t="s">
        <v>59</v>
      </c>
      <c r="J6" s="8" t="s">
        <v>66</v>
      </c>
      <c r="K6" s="8" t="s">
        <v>67</v>
      </c>
      <c r="L6" s="8" t="s">
        <v>68</v>
      </c>
      <c r="M6" s="8" t="s">
        <v>69</v>
      </c>
      <c r="N6" s="8" t="s">
        <v>70</v>
      </c>
    </row>
    <row r="7" spans="1:14" ht="15" customHeight="1">
      <c r="A7" s="19">
        <v>1</v>
      </c>
      <c r="B7" s="19">
        <v>2</v>
      </c>
      <c r="C7" s="19">
        <v>3</v>
      </c>
      <c r="D7" s="19">
        <v>7</v>
      </c>
      <c r="E7" s="19">
        <v>8</v>
      </c>
      <c r="F7" s="19">
        <v>9</v>
      </c>
      <c r="G7" s="19">
        <v>10</v>
      </c>
      <c r="H7" s="19">
        <v>11</v>
      </c>
      <c r="I7" s="19">
        <v>12</v>
      </c>
      <c r="J7" s="19">
        <v>13</v>
      </c>
      <c r="K7" s="19">
        <v>14</v>
      </c>
      <c r="L7" s="19">
        <v>15</v>
      </c>
      <c r="M7" s="19">
        <v>16</v>
      </c>
      <c r="N7" s="19">
        <v>17</v>
      </c>
    </row>
    <row r="8" spans="1:14" ht="52.5" customHeight="1">
      <c r="A8" s="41" t="s">
        <v>72</v>
      </c>
      <c r="B8" s="41"/>
      <c r="C8" s="41"/>
      <c r="D8" s="13">
        <v>1963000</v>
      </c>
      <c r="E8" s="13">
        <v>1963000</v>
      </c>
      <c r="F8" s="13"/>
      <c r="G8" s="13"/>
      <c r="H8" s="13"/>
      <c r="I8" s="13"/>
      <c r="J8" s="13"/>
      <c r="K8" s="13"/>
      <c r="L8" s="13"/>
      <c r="M8" s="13"/>
      <c r="N8" s="13"/>
    </row>
    <row r="9" spans="1:14" ht="52.5" customHeight="1">
      <c r="A9" s="42" t="s">
        <v>72</v>
      </c>
      <c r="B9" s="43"/>
      <c r="C9" s="43"/>
      <c r="D9" s="13">
        <v>1963000</v>
      </c>
      <c r="E9" s="13">
        <v>1963000</v>
      </c>
      <c r="F9" s="13"/>
      <c r="G9" s="13"/>
      <c r="H9" s="13"/>
      <c r="I9" s="13"/>
      <c r="J9" s="13"/>
      <c r="K9" s="13"/>
      <c r="L9" s="13"/>
      <c r="M9" s="13"/>
      <c r="N9" s="13"/>
    </row>
    <row r="10" spans="1:14" ht="52.5" customHeight="1">
      <c r="A10" s="43" t="str">
        <f>"     "&amp;"瑞丽市政府办工作运转补助资金"</f>
        <v>瑞丽市政府办工作运转补助资金</v>
      </c>
      <c r="B10" s="43" t="s">
        <v>534</v>
      </c>
      <c r="C10" s="43" t="s">
        <v>535</v>
      </c>
      <c r="D10" s="13">
        <v>65000</v>
      </c>
      <c r="E10" s="13">
        <v>65000</v>
      </c>
      <c r="F10" s="13"/>
      <c r="G10" s="13"/>
      <c r="H10" s="13"/>
      <c r="I10" s="13"/>
      <c r="J10" s="13"/>
      <c r="K10" s="13"/>
      <c r="L10" s="13"/>
      <c r="M10" s="13"/>
      <c r="N10" s="13"/>
    </row>
    <row r="11" spans="1:14" ht="52.5" customHeight="1">
      <c r="A11" s="43" t="str">
        <f>"     "&amp;"市委市政府职工食堂购买服务项目经费"</f>
        <v>市委市政府职工食堂购买服务项目经费</v>
      </c>
      <c r="B11" s="43" t="s">
        <v>536</v>
      </c>
      <c r="C11" s="43" t="s">
        <v>537</v>
      </c>
      <c r="D11" s="13">
        <v>1898000</v>
      </c>
      <c r="E11" s="13">
        <v>1898000</v>
      </c>
      <c r="F11" s="13"/>
      <c r="G11" s="13"/>
      <c r="H11" s="13"/>
      <c r="I11" s="13"/>
      <c r="J11" s="13"/>
      <c r="K11" s="13"/>
      <c r="L11" s="13"/>
      <c r="M11" s="13"/>
      <c r="N11" s="13"/>
    </row>
    <row r="12" spans="1:14" ht="30" customHeight="1">
      <c r="A12" s="109" t="s">
        <v>56</v>
      </c>
      <c r="B12" s="177"/>
      <c r="C12" s="177"/>
      <c r="D12" s="13">
        <v>1963000</v>
      </c>
      <c r="E12" s="13">
        <v>1963000</v>
      </c>
      <c r="F12" s="13"/>
      <c r="G12" s="13"/>
      <c r="H12" s="13"/>
      <c r="I12" s="13"/>
      <c r="J12" s="13"/>
      <c r="K12" s="13"/>
      <c r="L12" s="13"/>
      <c r="M12" s="13"/>
      <c r="N12" s="13"/>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honeticPr fontId="22"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sheetPr>
    <outlinePr summaryBelow="0" summaryRight="0"/>
  </sheetPr>
  <dimension ref="A1:I11"/>
  <sheetViews>
    <sheetView showZeros="0" workbookViewId="0">
      <selection activeCell="A18" sqref="A18"/>
    </sheetView>
  </sheetViews>
  <sheetFormatPr defaultColWidth="9.140625" defaultRowHeight="14.25" customHeight="1"/>
  <cols>
    <col min="1" max="1" width="29.140625" customWidth="1"/>
    <col min="2" max="9" width="11.42578125" customWidth="1"/>
  </cols>
  <sheetData>
    <row r="1" spans="1:9" ht="13.5" customHeight="1">
      <c r="A1" s="3"/>
      <c r="B1" s="3"/>
      <c r="C1" s="3"/>
      <c r="D1" s="1"/>
      <c r="E1" s="4"/>
      <c r="F1" s="4"/>
      <c r="G1" s="4"/>
      <c r="H1" s="4"/>
      <c r="I1" s="4" t="s">
        <v>538</v>
      </c>
    </row>
    <row r="2" spans="1:9" ht="27.75" customHeight="1">
      <c r="A2" s="159" t="str">
        <f>"2026"&amp;"年县对下转移支付预算表"</f>
        <v>2026年县对下转移支付预算表</v>
      </c>
      <c r="B2" s="115"/>
      <c r="C2" s="115"/>
      <c r="D2" s="160"/>
      <c r="E2" s="160"/>
      <c r="F2" s="160"/>
      <c r="G2" s="160"/>
      <c r="H2" s="160"/>
      <c r="I2" s="160"/>
    </row>
    <row r="3" spans="1:9" ht="14.25" customHeight="1">
      <c r="A3" s="1"/>
      <c r="B3" s="35"/>
      <c r="C3" s="35"/>
      <c r="D3" s="22"/>
      <c r="E3" s="22"/>
      <c r="F3" s="22"/>
      <c r="G3" s="22"/>
      <c r="H3" s="22"/>
      <c r="I3" s="25" t="s">
        <v>1</v>
      </c>
    </row>
    <row r="4" spans="1:9" ht="18" customHeight="1">
      <c r="A4" s="178" t="str">
        <f>"单位名称："&amp;"瑞丽市人民政府办公室"</f>
        <v>单位名称：瑞丽市人民政府办公室</v>
      </c>
      <c r="B4" s="179"/>
      <c r="C4" s="179"/>
      <c r="D4" s="180"/>
      <c r="E4" s="22"/>
      <c r="F4" s="22"/>
      <c r="G4" s="22"/>
      <c r="H4" s="22"/>
      <c r="I4" s="22"/>
    </row>
    <row r="5" spans="1:9" ht="19.5" customHeight="1">
      <c r="A5" s="129" t="s">
        <v>539</v>
      </c>
      <c r="B5" s="155" t="s">
        <v>194</v>
      </c>
      <c r="C5" s="155"/>
      <c r="D5" s="157"/>
      <c r="E5" s="157" t="s">
        <v>540</v>
      </c>
      <c r="F5" s="157"/>
      <c r="G5" s="157"/>
      <c r="H5" s="157"/>
      <c r="I5" s="157"/>
    </row>
    <row r="6" spans="1:9" ht="40.5" customHeight="1">
      <c r="A6" s="112"/>
      <c r="B6" s="19" t="s">
        <v>56</v>
      </c>
      <c r="C6" s="18" t="s">
        <v>60</v>
      </c>
      <c r="D6" s="17" t="s">
        <v>541</v>
      </c>
      <c r="E6" s="17" t="s">
        <v>542</v>
      </c>
      <c r="F6" s="17" t="s">
        <v>543</v>
      </c>
      <c r="G6" s="17" t="s">
        <v>544</v>
      </c>
      <c r="H6" s="17" t="s">
        <v>545</v>
      </c>
      <c r="I6" s="17" t="s">
        <v>546</v>
      </c>
    </row>
    <row r="7" spans="1:9" ht="19.5" customHeight="1">
      <c r="A7" s="19">
        <v>1</v>
      </c>
      <c r="B7" s="19">
        <v>2</v>
      </c>
      <c r="C7" s="37">
        <v>3</v>
      </c>
      <c r="D7" s="38">
        <v>4</v>
      </c>
      <c r="E7" s="37">
        <v>5</v>
      </c>
      <c r="F7" s="38">
        <v>6</v>
      </c>
      <c r="G7" s="37">
        <v>7</v>
      </c>
      <c r="H7" s="38">
        <v>8</v>
      </c>
      <c r="I7" s="37">
        <v>9</v>
      </c>
    </row>
    <row r="8" spans="1:9" ht="19.5" customHeight="1">
      <c r="A8" s="20"/>
      <c r="B8" s="39"/>
      <c r="C8" s="39"/>
      <c r="D8" s="39"/>
      <c r="E8" s="39"/>
      <c r="F8" s="39"/>
      <c r="G8" s="39"/>
      <c r="H8" s="39"/>
      <c r="I8" s="39"/>
    </row>
    <row r="9" spans="1:9" ht="19.5" customHeight="1">
      <c r="A9" s="20"/>
      <c r="B9" s="39"/>
      <c r="C9" s="39"/>
      <c r="D9" s="39"/>
      <c r="E9" s="39"/>
      <c r="F9" s="39"/>
      <c r="G9" s="39"/>
      <c r="H9" s="39"/>
      <c r="I9" s="39"/>
    </row>
    <row r="10" spans="1:9" ht="19.5" customHeight="1">
      <c r="A10" s="29" t="s">
        <v>56</v>
      </c>
      <c r="B10" s="39"/>
      <c r="C10" s="39"/>
      <c r="D10" s="39"/>
      <c r="E10" s="39"/>
      <c r="F10" s="39"/>
      <c r="G10" s="39"/>
      <c r="H10" s="39"/>
      <c r="I10" s="39"/>
    </row>
    <row r="11" spans="1:9" ht="14.25" customHeight="1">
      <c r="A11" s="21" t="s">
        <v>547</v>
      </c>
    </row>
  </sheetData>
  <mergeCells count="5">
    <mergeCell ref="A2:I2"/>
    <mergeCell ref="A4:D4"/>
    <mergeCell ref="B5:D5"/>
    <mergeCell ref="E5:I5"/>
    <mergeCell ref="A5:A6"/>
  </mergeCells>
  <phoneticPr fontId="22"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sheetPr>
    <outlinePr summaryBelow="0" summaryRight="0"/>
  </sheetPr>
  <dimension ref="A1:J8"/>
  <sheetViews>
    <sheetView showZeros="0" workbookViewId="0">
      <selection activeCell="B15" sqref="B15"/>
    </sheetView>
  </sheetViews>
  <sheetFormatPr defaultColWidth="9.140625" defaultRowHeight="12" customHeight="1"/>
  <cols>
    <col min="1" max="10" width="13.140625" customWidth="1"/>
  </cols>
  <sheetData>
    <row r="1" spans="1:10" ht="12" customHeight="1">
      <c r="J1" s="34" t="s">
        <v>548</v>
      </c>
    </row>
    <row r="2" spans="1:10" ht="28.5" customHeight="1">
      <c r="A2" s="181" t="str">
        <f>"2026"&amp;"年县对下转移支付绩效目标表"</f>
        <v>2026年县对下转移支付绩效目标表</v>
      </c>
      <c r="B2" s="182"/>
      <c r="C2" s="182"/>
      <c r="D2" s="182"/>
      <c r="E2" s="182"/>
      <c r="F2" s="183"/>
      <c r="G2" s="182"/>
      <c r="H2" s="183"/>
      <c r="I2" s="183"/>
      <c r="J2" s="182"/>
    </row>
    <row r="3" spans="1:10" ht="17.25" customHeight="1">
      <c r="A3" s="184" t="str">
        <f>"单位名称："&amp;"瑞丽市人民政府办公室"</f>
        <v>单位名称：瑞丽市人民政府办公室</v>
      </c>
      <c r="B3" s="185"/>
      <c r="C3" s="185"/>
      <c r="D3" s="185"/>
      <c r="E3" s="185"/>
      <c r="F3" s="186"/>
      <c r="G3" s="185"/>
      <c r="H3" s="186"/>
    </row>
    <row r="4" spans="1:10" ht="44.25" customHeight="1">
      <c r="A4" s="18" t="s">
        <v>328</v>
      </c>
      <c r="B4" s="18" t="s">
        <v>329</v>
      </c>
      <c r="C4" s="18" t="s">
        <v>330</v>
      </c>
      <c r="D4" s="18" t="s">
        <v>331</v>
      </c>
      <c r="E4" s="18" t="s">
        <v>332</v>
      </c>
      <c r="F4" s="31" t="s">
        <v>333</v>
      </c>
      <c r="G4" s="18" t="s">
        <v>334</v>
      </c>
      <c r="H4" s="31" t="s">
        <v>335</v>
      </c>
      <c r="I4" s="31" t="s">
        <v>336</v>
      </c>
      <c r="J4" s="18" t="s">
        <v>337</v>
      </c>
    </row>
    <row r="5" spans="1:10" ht="14.25" customHeight="1">
      <c r="A5" s="18">
        <v>1</v>
      </c>
      <c r="B5" s="18">
        <v>2</v>
      </c>
      <c r="C5" s="18">
        <v>3</v>
      </c>
      <c r="D5" s="18">
        <v>4</v>
      </c>
      <c r="E5" s="18">
        <v>5</v>
      </c>
      <c r="F5" s="31">
        <v>6</v>
      </c>
      <c r="G5" s="18">
        <v>7</v>
      </c>
      <c r="H5" s="31">
        <v>8</v>
      </c>
      <c r="I5" s="31">
        <v>9</v>
      </c>
      <c r="J5" s="18">
        <v>10</v>
      </c>
    </row>
    <row r="6" spans="1:10" ht="32.65" customHeight="1">
      <c r="A6" s="20"/>
      <c r="B6" s="27"/>
      <c r="C6" s="27"/>
      <c r="D6" s="27"/>
      <c r="E6" s="32"/>
      <c r="F6" s="33"/>
      <c r="G6" s="32"/>
      <c r="H6" s="33"/>
      <c r="I6" s="33"/>
      <c r="J6" s="32"/>
    </row>
    <row r="7" spans="1:10" ht="32.65" customHeight="1">
      <c r="A7" s="20"/>
      <c r="B7" s="12"/>
      <c r="C7" s="12" t="s">
        <v>549</v>
      </c>
      <c r="D7" s="12" t="s">
        <v>549</v>
      </c>
      <c r="E7" s="20" t="s">
        <v>549</v>
      </c>
      <c r="F7" s="12" t="s">
        <v>549</v>
      </c>
      <c r="G7" s="20" t="s">
        <v>549</v>
      </c>
      <c r="H7" s="12" t="s">
        <v>549</v>
      </c>
      <c r="I7" s="12" t="s">
        <v>549</v>
      </c>
      <c r="J7" s="20" t="s">
        <v>549</v>
      </c>
    </row>
    <row r="8" spans="1:10" ht="12" customHeight="1">
      <c r="A8" s="21" t="s">
        <v>550</v>
      </c>
    </row>
  </sheetData>
  <mergeCells count="2">
    <mergeCell ref="A2:J2"/>
    <mergeCell ref="A3:H3"/>
  </mergeCells>
  <phoneticPr fontId="22"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sheetPr>
    <outlinePr summaryBelow="0" summaryRight="0"/>
  </sheetPr>
  <dimension ref="A1:H9"/>
  <sheetViews>
    <sheetView showZeros="0" workbookViewId="0">
      <selection activeCell="D42" sqref="D42"/>
    </sheetView>
  </sheetViews>
  <sheetFormatPr defaultColWidth="9.140625" defaultRowHeight="12" customHeight="1"/>
  <cols>
    <col min="1" max="8" width="16.85546875" customWidth="1"/>
  </cols>
  <sheetData>
    <row r="1" spans="1:8" ht="14.25" customHeight="1">
      <c r="A1" s="1"/>
      <c r="B1" s="1"/>
      <c r="C1" s="1"/>
      <c r="D1" s="1"/>
      <c r="E1" s="1"/>
      <c r="F1" s="1"/>
      <c r="G1" s="1"/>
      <c r="H1" s="25" t="s">
        <v>551</v>
      </c>
    </row>
    <row r="2" spans="1:8" ht="28.5" customHeight="1">
      <c r="A2" s="159" t="str">
        <f>"2026"&amp;"年新增资产配置表"</f>
        <v>2026年新增资产配置表</v>
      </c>
      <c r="B2" s="115"/>
      <c r="C2" s="115"/>
      <c r="D2" s="115"/>
      <c r="E2" s="115"/>
      <c r="F2" s="115"/>
      <c r="G2" s="115"/>
      <c r="H2" s="115"/>
    </row>
    <row r="3" spans="1:8" ht="13.5" customHeight="1">
      <c r="A3" s="161" t="str">
        <f>"单位名称："&amp;"瑞丽市人民政府办公室"</f>
        <v>单位名称：瑞丽市人民政府办公室</v>
      </c>
      <c r="B3" s="116"/>
      <c r="C3" s="117"/>
      <c r="D3" s="1"/>
      <c r="E3" s="1"/>
      <c r="F3" s="1"/>
      <c r="G3" s="1"/>
      <c r="H3" s="1"/>
    </row>
    <row r="4" spans="1:8" ht="18" customHeight="1">
      <c r="A4" s="106" t="s">
        <v>187</v>
      </c>
      <c r="B4" s="106" t="s">
        <v>552</v>
      </c>
      <c r="C4" s="106" t="s">
        <v>553</v>
      </c>
      <c r="D4" s="106" t="s">
        <v>554</v>
      </c>
      <c r="E4" s="106" t="s">
        <v>555</v>
      </c>
      <c r="F4" s="118" t="s">
        <v>556</v>
      </c>
      <c r="G4" s="119"/>
      <c r="H4" s="121"/>
    </row>
    <row r="5" spans="1:8" ht="18" customHeight="1">
      <c r="A5" s="130"/>
      <c r="B5" s="130"/>
      <c r="C5" s="130"/>
      <c r="D5" s="130"/>
      <c r="E5" s="130"/>
      <c r="F5" s="18" t="s">
        <v>512</v>
      </c>
      <c r="G5" s="18" t="s">
        <v>557</v>
      </c>
      <c r="H5" s="18" t="s">
        <v>558</v>
      </c>
    </row>
    <row r="6" spans="1:8" ht="21" customHeight="1">
      <c r="A6" s="18">
        <v>1</v>
      </c>
      <c r="B6" s="18">
        <v>2</v>
      </c>
      <c r="C6" s="18">
        <v>3</v>
      </c>
      <c r="D6" s="18">
        <v>4</v>
      </c>
      <c r="E6" s="18">
        <v>5</v>
      </c>
      <c r="F6" s="18">
        <v>6</v>
      </c>
      <c r="G6" s="18">
        <v>7</v>
      </c>
      <c r="H6" s="18">
        <v>8</v>
      </c>
    </row>
    <row r="7" spans="1:8" ht="33" customHeight="1">
      <c r="A7" s="27"/>
      <c r="B7" s="27"/>
      <c r="C7" s="27"/>
      <c r="D7" s="27"/>
      <c r="E7" s="27"/>
      <c r="F7" s="23"/>
      <c r="G7" s="28"/>
      <c r="H7" s="28"/>
    </row>
    <row r="8" spans="1:8" ht="24" customHeight="1">
      <c r="A8" s="187" t="s">
        <v>56</v>
      </c>
      <c r="B8" s="188"/>
      <c r="C8" s="188"/>
      <c r="D8" s="188"/>
      <c r="E8" s="188"/>
      <c r="F8" s="24"/>
      <c r="G8" s="30"/>
      <c r="H8" s="30"/>
    </row>
    <row r="9" spans="1:8" ht="15.95" customHeight="1">
      <c r="A9" s="21" t="s">
        <v>559</v>
      </c>
    </row>
  </sheetData>
  <mergeCells count="9">
    <mergeCell ref="A2:H2"/>
    <mergeCell ref="A3:C3"/>
    <mergeCell ref="F4:H4"/>
    <mergeCell ref="A8:E8"/>
    <mergeCell ref="A4:A5"/>
    <mergeCell ref="B4:B5"/>
    <mergeCell ref="C4:C5"/>
    <mergeCell ref="D4:D5"/>
    <mergeCell ref="E4:E5"/>
  </mergeCells>
  <phoneticPr fontId="22"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sheetPr>
    <outlinePr summaryBelow="0" summaryRight="0"/>
  </sheetPr>
  <dimension ref="A1:K11"/>
  <sheetViews>
    <sheetView showZeros="0" workbookViewId="0">
      <selection activeCell="E17" sqref="E17"/>
    </sheetView>
  </sheetViews>
  <sheetFormatPr defaultColWidth="9.140625" defaultRowHeight="14.25" customHeight="1"/>
  <cols>
    <col min="1" max="1" width="10.28515625" customWidth="1"/>
    <col min="2" max="3" width="23.85546875" customWidth="1"/>
    <col min="4" max="4" width="11.140625" customWidth="1"/>
    <col min="5" max="5" width="17.7109375" customWidth="1"/>
    <col min="6" max="6" width="9.85546875" customWidth="1"/>
    <col min="7" max="7" width="17.7109375" customWidth="1"/>
    <col min="8" max="11" width="15.42578125" customWidth="1"/>
  </cols>
  <sheetData>
    <row r="1" spans="1:11" ht="13.5" customHeight="1">
      <c r="A1" s="1"/>
      <c r="B1" s="1"/>
      <c r="C1" s="1"/>
      <c r="D1" s="2"/>
      <c r="E1" s="2"/>
      <c r="F1" s="2"/>
      <c r="G1" s="2"/>
      <c r="H1" s="3"/>
      <c r="I1" s="3"/>
      <c r="J1" s="3"/>
      <c r="K1" s="4" t="s">
        <v>560</v>
      </c>
    </row>
    <row r="2" spans="1:11" ht="27.75" customHeight="1">
      <c r="A2" s="115" t="str">
        <f>"2026"&amp;"年上级转移支付补助项目支出预算表"</f>
        <v>2026年上级转移支付补助项目支出预算表</v>
      </c>
      <c r="B2" s="115"/>
      <c r="C2" s="115"/>
      <c r="D2" s="115"/>
      <c r="E2" s="115"/>
      <c r="F2" s="115"/>
      <c r="G2" s="115"/>
      <c r="H2" s="115"/>
      <c r="I2" s="115"/>
      <c r="J2" s="115"/>
      <c r="K2" s="115"/>
    </row>
    <row r="3" spans="1:11" ht="13.5" customHeight="1">
      <c r="A3" s="189" t="str">
        <f>"单位名称："&amp;"瑞丽市人民政府办公室"</f>
        <v>单位名称：瑞丽市人民政府办公室</v>
      </c>
      <c r="B3" s="116"/>
      <c r="C3" s="116"/>
      <c r="D3" s="116"/>
      <c r="E3" s="116"/>
      <c r="F3" s="116"/>
      <c r="G3" s="116"/>
      <c r="H3" s="16"/>
      <c r="I3" s="16"/>
      <c r="J3" s="16"/>
      <c r="K3" s="22" t="s">
        <v>53</v>
      </c>
    </row>
    <row r="4" spans="1:11" ht="21.75" customHeight="1">
      <c r="A4" s="192" t="s">
        <v>277</v>
      </c>
      <c r="B4" s="192" t="s">
        <v>189</v>
      </c>
      <c r="C4" s="192" t="s">
        <v>278</v>
      </c>
      <c r="D4" s="193" t="s">
        <v>190</v>
      </c>
      <c r="E4" s="193" t="s">
        <v>191</v>
      </c>
      <c r="F4" s="193" t="s">
        <v>279</v>
      </c>
      <c r="G4" s="193" t="s">
        <v>280</v>
      </c>
      <c r="H4" s="155" t="s">
        <v>56</v>
      </c>
      <c r="I4" s="155" t="s">
        <v>561</v>
      </c>
      <c r="J4" s="155"/>
      <c r="K4" s="155"/>
    </row>
    <row r="5" spans="1:11" ht="21.75" customHeight="1">
      <c r="A5" s="192"/>
      <c r="B5" s="192"/>
      <c r="C5" s="192"/>
      <c r="D5" s="193"/>
      <c r="E5" s="193"/>
      <c r="F5" s="193"/>
      <c r="G5" s="193"/>
      <c r="H5" s="155"/>
      <c r="I5" s="193" t="s">
        <v>60</v>
      </c>
      <c r="J5" s="193" t="s">
        <v>61</v>
      </c>
      <c r="K5" s="193" t="s">
        <v>62</v>
      </c>
    </row>
    <row r="6" spans="1:11" ht="40.5" customHeight="1">
      <c r="A6" s="192"/>
      <c r="B6" s="192"/>
      <c r="C6" s="192"/>
      <c r="D6" s="193"/>
      <c r="E6" s="193"/>
      <c r="F6" s="193"/>
      <c r="G6" s="193"/>
      <c r="H6" s="155"/>
      <c r="I6" s="193" t="s">
        <v>59</v>
      </c>
      <c r="J6" s="193"/>
      <c r="K6" s="193"/>
    </row>
    <row r="7" spans="1:11" ht="15" customHeight="1">
      <c r="A7" s="9">
        <v>1</v>
      </c>
      <c r="B7" s="9">
        <v>2</v>
      </c>
      <c r="C7" s="9">
        <v>3</v>
      </c>
      <c r="D7" s="9">
        <v>4</v>
      </c>
      <c r="E7" s="9">
        <v>5</v>
      </c>
      <c r="F7" s="9">
        <v>6</v>
      </c>
      <c r="G7" s="9">
        <v>7</v>
      </c>
      <c r="H7" s="9">
        <v>8</v>
      </c>
      <c r="I7" s="9">
        <v>9</v>
      </c>
      <c r="J7" s="10">
        <v>10</v>
      </c>
      <c r="K7" s="10">
        <v>11</v>
      </c>
    </row>
    <row r="8" spans="1:11" ht="52.5" customHeight="1">
      <c r="A8" s="20"/>
      <c r="B8" s="12"/>
      <c r="C8" s="20"/>
      <c r="D8" s="20"/>
      <c r="E8" s="20"/>
      <c r="F8" s="20"/>
      <c r="G8" s="20"/>
      <c r="H8" s="13"/>
      <c r="I8" s="13"/>
      <c r="J8" s="13"/>
      <c r="K8" s="23"/>
    </row>
    <row r="9" spans="1:11" ht="52.5" customHeight="1">
      <c r="A9" s="12"/>
      <c r="B9" s="12"/>
      <c r="C9" s="12"/>
      <c r="D9" s="12"/>
      <c r="E9" s="12"/>
      <c r="F9" s="12"/>
      <c r="G9" s="12"/>
      <c r="H9" s="13"/>
      <c r="I9" s="13"/>
      <c r="J9" s="13"/>
      <c r="K9" s="24"/>
    </row>
    <row r="10" spans="1:11" ht="30" customHeight="1">
      <c r="A10" s="190" t="s">
        <v>505</v>
      </c>
      <c r="B10" s="191"/>
      <c r="C10" s="191"/>
      <c r="D10" s="191"/>
      <c r="E10" s="191"/>
      <c r="F10" s="191"/>
      <c r="G10" s="191"/>
      <c r="H10" s="13"/>
      <c r="I10" s="13"/>
      <c r="J10" s="13"/>
      <c r="K10" s="24"/>
    </row>
    <row r="11" spans="1:11" ht="14.25" customHeight="1">
      <c r="A11" s="21" t="s">
        <v>562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2"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sheetPr>
    <outlinePr summaryBelow="0" summaryRight="0"/>
  </sheetPr>
  <dimension ref="A1:G18"/>
  <sheetViews>
    <sheetView showZeros="0" topLeftCell="A16" workbookViewId="0">
      <selection activeCell="I15" sqref="I15"/>
    </sheetView>
  </sheetViews>
  <sheetFormatPr defaultColWidth="9.140625" defaultRowHeight="14.25" customHeight="1"/>
  <cols>
    <col min="1" max="4" width="20" customWidth="1"/>
    <col min="5" max="7" width="21" customWidth="1"/>
  </cols>
  <sheetData>
    <row r="1" spans="1:7" ht="13.5" customHeight="1">
      <c r="A1" s="1"/>
      <c r="B1" s="1"/>
      <c r="C1" s="1"/>
      <c r="D1" s="2"/>
      <c r="E1" s="3"/>
      <c r="F1" s="3"/>
      <c r="G1" s="4" t="s">
        <v>563</v>
      </c>
    </row>
    <row r="2" spans="1:7" ht="27.75" customHeight="1">
      <c r="A2" s="182" t="str">
        <f>"2026"&amp;"年部门项目支出中期规划预算表"</f>
        <v>2026年部门项目支出中期规划预算表</v>
      </c>
      <c r="B2" s="182"/>
      <c r="C2" s="182"/>
      <c r="D2" s="182"/>
      <c r="E2" s="182"/>
      <c r="F2" s="182"/>
      <c r="G2" s="182"/>
    </row>
    <row r="3" spans="1:7" ht="13.5" customHeight="1">
      <c r="A3" s="184" t="str">
        <f>"单位名称："&amp;"瑞丽市人民政府办公室"</f>
        <v>单位名称：瑞丽市人民政府办公室</v>
      </c>
      <c r="B3" s="194"/>
      <c r="C3" s="194"/>
      <c r="D3" s="194"/>
      <c r="E3" s="5"/>
      <c r="F3" s="5"/>
      <c r="G3" s="6" t="s">
        <v>53</v>
      </c>
    </row>
    <row r="4" spans="1:7" ht="21.75" customHeight="1">
      <c r="A4" s="198" t="s">
        <v>278</v>
      </c>
      <c r="B4" s="198" t="s">
        <v>277</v>
      </c>
      <c r="C4" s="198" t="s">
        <v>189</v>
      </c>
      <c r="D4" s="106" t="s">
        <v>564</v>
      </c>
      <c r="E4" s="109" t="s">
        <v>60</v>
      </c>
      <c r="F4" s="120"/>
      <c r="G4" s="128"/>
    </row>
    <row r="5" spans="1:7" ht="21.75" customHeight="1">
      <c r="A5" s="199"/>
      <c r="B5" s="199"/>
      <c r="C5" s="199"/>
      <c r="D5" s="111"/>
      <c r="E5" s="106" t="str">
        <f>"2026"&amp;"年"</f>
        <v>2026年</v>
      </c>
      <c r="F5" s="106" t="str">
        <f>"2026"+1&amp;"年"</f>
        <v>2027年</v>
      </c>
      <c r="G5" s="106" t="str">
        <f>"2026"+2&amp;"年"</f>
        <v>2028年</v>
      </c>
    </row>
    <row r="6" spans="1:7" ht="40.5" customHeight="1">
      <c r="A6" s="200"/>
      <c r="B6" s="200"/>
      <c r="C6" s="200"/>
      <c r="D6" s="130"/>
      <c r="E6" s="130" t="s">
        <v>59</v>
      </c>
      <c r="F6" s="130" t="s">
        <v>59</v>
      </c>
      <c r="G6" s="130" t="s">
        <v>59</v>
      </c>
    </row>
    <row r="7" spans="1:7" ht="15" customHeight="1">
      <c r="A7" s="9">
        <v>1</v>
      </c>
      <c r="B7" s="9">
        <v>2</v>
      </c>
      <c r="C7" s="9">
        <v>3</v>
      </c>
      <c r="D7" s="10">
        <v>4</v>
      </c>
      <c r="E7" s="9">
        <v>5</v>
      </c>
      <c r="F7" s="9">
        <v>6</v>
      </c>
      <c r="G7" s="9">
        <v>7</v>
      </c>
    </row>
    <row r="8" spans="1:7" ht="52.5" customHeight="1">
      <c r="A8" s="11" t="s">
        <v>72</v>
      </c>
      <c r="B8" s="12"/>
      <c r="C8" s="12"/>
      <c r="D8" s="12"/>
      <c r="E8" s="13">
        <v>6406604</v>
      </c>
      <c r="F8" s="13">
        <v>4108250</v>
      </c>
      <c r="G8" s="13">
        <v>4188250</v>
      </c>
    </row>
    <row r="9" spans="1:7" ht="52.5" customHeight="1">
      <c r="A9" s="14"/>
      <c r="B9" s="12" t="s">
        <v>565</v>
      </c>
      <c r="C9" s="12" t="s">
        <v>292</v>
      </c>
      <c r="D9" s="12" t="s">
        <v>566</v>
      </c>
      <c r="E9" s="13">
        <v>800000</v>
      </c>
      <c r="F9" s="13">
        <v>800000</v>
      </c>
      <c r="G9" s="13">
        <v>800000</v>
      </c>
    </row>
    <row r="10" spans="1:7" ht="52.5" customHeight="1">
      <c r="A10" s="15"/>
      <c r="B10" s="12" t="s">
        <v>565</v>
      </c>
      <c r="C10" s="12" t="s">
        <v>302</v>
      </c>
      <c r="D10" s="12" t="s">
        <v>566</v>
      </c>
      <c r="E10" s="13">
        <v>1700000</v>
      </c>
      <c r="F10" s="13">
        <v>1700000</v>
      </c>
      <c r="G10" s="13">
        <v>1700000</v>
      </c>
    </row>
    <row r="11" spans="1:7" ht="52.5" customHeight="1">
      <c r="A11" s="15"/>
      <c r="B11" s="12" t="s">
        <v>565</v>
      </c>
      <c r="C11" s="12" t="s">
        <v>323</v>
      </c>
      <c r="D11" s="12" t="s">
        <v>566</v>
      </c>
      <c r="E11" s="13">
        <v>73404</v>
      </c>
      <c r="F11" s="13"/>
      <c r="G11" s="13"/>
    </row>
    <row r="12" spans="1:7" ht="52.5" customHeight="1">
      <c r="A12" s="15"/>
      <c r="B12" s="12" t="s">
        <v>565</v>
      </c>
      <c r="C12" s="12" t="s">
        <v>298</v>
      </c>
      <c r="D12" s="12" t="s">
        <v>566</v>
      </c>
      <c r="E12" s="13">
        <v>1680000</v>
      </c>
      <c r="F12" s="13">
        <v>1600000</v>
      </c>
      <c r="G12" s="13">
        <v>1680000</v>
      </c>
    </row>
    <row r="13" spans="1:7" ht="52.5" customHeight="1">
      <c r="A13" s="15"/>
      <c r="B13" s="12" t="s">
        <v>565</v>
      </c>
      <c r="C13" s="12" t="s">
        <v>288</v>
      </c>
      <c r="D13" s="12" t="s">
        <v>566</v>
      </c>
      <c r="E13" s="13">
        <v>5700</v>
      </c>
      <c r="F13" s="13">
        <v>5250</v>
      </c>
      <c r="G13" s="13">
        <v>5250</v>
      </c>
    </row>
    <row r="14" spans="1:7" ht="52.5" customHeight="1">
      <c r="A14" s="15"/>
      <c r="B14" s="12" t="s">
        <v>565</v>
      </c>
      <c r="C14" s="12" t="s">
        <v>290</v>
      </c>
      <c r="D14" s="12" t="s">
        <v>566</v>
      </c>
      <c r="E14" s="13">
        <v>3000</v>
      </c>
      <c r="F14" s="13">
        <v>3000</v>
      </c>
      <c r="G14" s="13">
        <v>3000</v>
      </c>
    </row>
    <row r="15" spans="1:7" ht="52.5" customHeight="1">
      <c r="A15" s="15"/>
      <c r="B15" s="12" t="s">
        <v>565</v>
      </c>
      <c r="C15" s="12" t="s">
        <v>283</v>
      </c>
      <c r="D15" s="12" t="s">
        <v>566</v>
      </c>
      <c r="E15" s="13">
        <v>145700</v>
      </c>
      <c r="F15" s="13"/>
      <c r="G15" s="13"/>
    </row>
    <row r="16" spans="1:7" ht="52.5" customHeight="1">
      <c r="A16" s="15"/>
      <c r="B16" s="12" t="s">
        <v>565</v>
      </c>
      <c r="C16" s="12" t="s">
        <v>321</v>
      </c>
      <c r="D16" s="12" t="s">
        <v>566</v>
      </c>
      <c r="E16" s="13">
        <v>1898000</v>
      </c>
      <c r="F16" s="13"/>
      <c r="G16" s="13"/>
    </row>
    <row r="17" spans="1:7" ht="52.5" customHeight="1">
      <c r="A17" s="15"/>
      <c r="B17" s="12" t="s">
        <v>565</v>
      </c>
      <c r="C17" s="12" t="s">
        <v>296</v>
      </c>
      <c r="D17" s="12" t="s">
        <v>566</v>
      </c>
      <c r="E17" s="13">
        <v>100800</v>
      </c>
      <c r="F17" s="13"/>
      <c r="G17" s="13"/>
    </row>
    <row r="18" spans="1:7" ht="30" customHeight="1">
      <c r="A18" s="195" t="s">
        <v>56</v>
      </c>
      <c r="B18" s="196" t="s">
        <v>549</v>
      </c>
      <c r="C18" s="196"/>
      <c r="D18" s="197"/>
      <c r="E18" s="13">
        <v>6406604</v>
      </c>
      <c r="F18" s="13">
        <v>4108250</v>
      </c>
      <c r="G18" s="13">
        <v>4188250</v>
      </c>
    </row>
  </sheetData>
  <mergeCells count="11">
    <mergeCell ref="A2:G2"/>
    <mergeCell ref="A3:D3"/>
    <mergeCell ref="E4:G4"/>
    <mergeCell ref="A18:D18"/>
    <mergeCell ref="A4:A6"/>
    <mergeCell ref="B4:B6"/>
    <mergeCell ref="C4:C6"/>
    <mergeCell ref="D4:D6"/>
    <mergeCell ref="E5:E6"/>
    <mergeCell ref="F5:F6"/>
    <mergeCell ref="G5:G6"/>
  </mergeCells>
  <phoneticPr fontId="2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sheetPr>
    <outlinePr summaryBelow="0" summaryRight="0"/>
  </sheetPr>
  <dimension ref="A1:S9"/>
  <sheetViews>
    <sheetView showZeros="0" workbookViewId="0"/>
  </sheetViews>
  <sheetFormatPr defaultColWidth="9.140625" defaultRowHeight="12" customHeight="1"/>
  <cols>
    <col min="1" max="1" width="7.5703125" customWidth="1"/>
    <col min="2" max="2" width="11.140625" customWidth="1"/>
    <col min="3" max="4" width="13.42578125" customWidth="1"/>
    <col min="5" max="5" width="13.140625" customWidth="1"/>
    <col min="6" max="6" width="8.42578125" customWidth="1"/>
    <col min="7" max="7" width="5.28515625" customWidth="1"/>
    <col min="8" max="8" width="8.42578125" customWidth="1"/>
    <col min="9" max="12" width="11.85546875" customWidth="1"/>
    <col min="13" max="13" width="9.140625" customWidth="1"/>
    <col min="14" max="14" width="11.85546875" customWidth="1"/>
    <col min="15" max="15" width="4.42578125" customWidth="1"/>
    <col min="16" max="19" width="4.85546875" customWidth="1"/>
  </cols>
  <sheetData>
    <row r="1" spans="1:19" ht="16.5" customHeight="1">
      <c r="A1" s="98"/>
      <c r="B1" s="1"/>
      <c r="C1" s="1"/>
      <c r="D1" s="1"/>
      <c r="E1" s="1"/>
      <c r="F1" s="1"/>
      <c r="G1" s="1"/>
      <c r="H1" s="1"/>
      <c r="I1" s="40"/>
      <c r="J1" s="1"/>
      <c r="K1" s="1"/>
      <c r="L1" s="1"/>
      <c r="M1" s="1"/>
      <c r="N1" s="1"/>
      <c r="O1" s="1"/>
      <c r="P1" s="113" t="s">
        <v>52</v>
      </c>
      <c r="Q1" s="113" t="s">
        <v>52</v>
      </c>
      <c r="R1" s="114"/>
      <c r="S1" s="114"/>
    </row>
    <row r="2" spans="1:19" ht="36.75" customHeight="1">
      <c r="A2" s="115" t="str">
        <f>"2026"&amp;"年部门收入预算表"</f>
        <v>2026年部门收入预算表</v>
      </c>
      <c r="B2" s="115"/>
      <c r="C2" s="115"/>
      <c r="D2" s="115"/>
      <c r="E2" s="115"/>
      <c r="F2" s="115"/>
      <c r="G2" s="115"/>
      <c r="H2" s="115"/>
      <c r="I2" s="115"/>
      <c r="J2" s="115"/>
      <c r="K2" s="115"/>
      <c r="L2" s="115"/>
      <c r="M2" s="115"/>
      <c r="N2" s="115"/>
      <c r="O2" s="115"/>
      <c r="P2" s="115"/>
      <c r="Q2" s="115"/>
      <c r="R2" s="115"/>
      <c r="S2" s="115"/>
    </row>
    <row r="3" spans="1:19" ht="18" customHeight="1">
      <c r="A3" s="116" t="str">
        <f>"单位名称："&amp;"瑞丽市人民政府办公室"</f>
        <v>单位名称：瑞丽市人民政府办公室</v>
      </c>
      <c r="B3" s="116"/>
      <c r="C3" s="117"/>
      <c r="D3" s="117"/>
      <c r="E3" s="117"/>
      <c r="F3" s="117"/>
      <c r="G3" s="117"/>
      <c r="H3" s="26"/>
      <c r="I3" s="26"/>
      <c r="J3" s="26"/>
      <c r="K3" s="26"/>
      <c r="L3" s="26"/>
      <c r="M3" s="26"/>
      <c r="N3" s="26"/>
      <c r="O3" s="26"/>
      <c r="P3" s="113" t="s">
        <v>53</v>
      </c>
      <c r="Q3" s="113"/>
      <c r="R3" s="114"/>
      <c r="S3" s="114"/>
    </row>
    <row r="4" spans="1:19" ht="21" customHeight="1">
      <c r="A4" s="106" t="s">
        <v>54</v>
      </c>
      <c r="B4" s="106" t="s">
        <v>55</v>
      </c>
      <c r="C4" s="106" t="s">
        <v>56</v>
      </c>
      <c r="D4" s="118" t="s">
        <v>57</v>
      </c>
      <c r="E4" s="119"/>
      <c r="F4" s="119"/>
      <c r="G4" s="119"/>
      <c r="H4" s="119"/>
      <c r="I4" s="120"/>
      <c r="J4" s="119"/>
      <c r="K4" s="119"/>
      <c r="L4" s="119"/>
      <c r="M4" s="119"/>
      <c r="N4" s="121"/>
      <c r="O4" s="118" t="s">
        <v>58</v>
      </c>
      <c r="P4" s="119"/>
      <c r="Q4" s="119"/>
      <c r="R4" s="119"/>
      <c r="S4" s="121"/>
    </row>
    <row r="5" spans="1:19" ht="41.25" customHeight="1">
      <c r="A5" s="111"/>
      <c r="B5" s="111"/>
      <c r="C5" s="111"/>
      <c r="D5" s="111" t="s">
        <v>59</v>
      </c>
      <c r="E5" s="111" t="s">
        <v>60</v>
      </c>
      <c r="F5" s="111" t="s">
        <v>61</v>
      </c>
      <c r="G5" s="111" t="s">
        <v>62</v>
      </c>
      <c r="H5" s="106" t="s">
        <v>63</v>
      </c>
      <c r="I5" s="108" t="s">
        <v>64</v>
      </c>
      <c r="J5" s="108"/>
      <c r="K5" s="108"/>
      <c r="L5" s="108"/>
      <c r="M5" s="108"/>
      <c r="N5" s="108"/>
      <c r="O5" s="106" t="s">
        <v>59</v>
      </c>
      <c r="P5" s="106" t="s">
        <v>60</v>
      </c>
      <c r="Q5" s="106" t="s">
        <v>61</v>
      </c>
      <c r="R5" s="106" t="s">
        <v>62</v>
      </c>
      <c r="S5" s="106" t="s">
        <v>65</v>
      </c>
    </row>
    <row r="6" spans="1:19" ht="43.5" customHeight="1">
      <c r="A6" s="112"/>
      <c r="B6" s="112"/>
      <c r="C6" s="112"/>
      <c r="D6" s="107"/>
      <c r="E6" s="107"/>
      <c r="F6" s="107"/>
      <c r="G6" s="112"/>
      <c r="H6" s="112"/>
      <c r="I6" s="19" t="s">
        <v>59</v>
      </c>
      <c r="J6" s="17" t="s">
        <v>66</v>
      </c>
      <c r="K6" s="17" t="s">
        <v>67</v>
      </c>
      <c r="L6" s="7" t="s">
        <v>68</v>
      </c>
      <c r="M6" s="7" t="s">
        <v>69</v>
      </c>
      <c r="N6" s="7" t="s">
        <v>70</v>
      </c>
      <c r="O6" s="107"/>
      <c r="P6" s="107"/>
      <c r="Q6" s="107"/>
      <c r="R6" s="107"/>
      <c r="S6" s="107"/>
    </row>
    <row r="7" spans="1:19" ht="21" customHeight="1">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31">
        <v>19</v>
      </c>
    </row>
    <row r="8" spans="1:19" ht="52.5" customHeight="1">
      <c r="A8" s="99" t="s">
        <v>71</v>
      </c>
      <c r="B8" s="99" t="s">
        <v>72</v>
      </c>
      <c r="C8" s="13">
        <v>14757513.6</v>
      </c>
      <c r="D8" s="13">
        <v>14757513.6</v>
      </c>
      <c r="E8" s="13">
        <v>14757513.6</v>
      </c>
      <c r="F8" s="13"/>
      <c r="G8" s="13"/>
      <c r="H8" s="13"/>
      <c r="I8" s="13"/>
      <c r="J8" s="13"/>
      <c r="K8" s="13"/>
      <c r="L8" s="13"/>
      <c r="M8" s="13"/>
      <c r="N8" s="13"/>
      <c r="O8" s="13"/>
      <c r="P8" s="13"/>
      <c r="Q8" s="13"/>
      <c r="R8" s="13"/>
      <c r="S8" s="13"/>
    </row>
    <row r="9" spans="1:19" ht="30" customHeight="1">
      <c r="A9" s="109" t="s">
        <v>56</v>
      </c>
      <c r="B9" s="110"/>
      <c r="C9" s="90">
        <v>14757513.6</v>
      </c>
      <c r="D9" s="90">
        <v>14757513.6</v>
      </c>
      <c r="E9" s="90">
        <v>14757513.6</v>
      </c>
      <c r="F9" s="90"/>
      <c r="G9" s="90"/>
      <c r="H9" s="90"/>
      <c r="I9" s="90"/>
      <c r="J9" s="90"/>
      <c r="K9" s="90"/>
      <c r="L9" s="90"/>
      <c r="M9" s="90"/>
      <c r="N9" s="90"/>
      <c r="O9" s="90"/>
      <c r="P9" s="90"/>
      <c r="Q9" s="90"/>
      <c r="R9" s="90"/>
      <c r="S9" s="9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honeticPr fontId="2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sheetPr>
    <outlinePr summaryRight="0"/>
  </sheetPr>
  <dimension ref="A1:O25"/>
  <sheetViews>
    <sheetView showZeros="0" topLeftCell="A22" workbookViewId="0">
      <selection activeCell="G32" sqref="G32"/>
    </sheetView>
  </sheetViews>
  <sheetFormatPr defaultColWidth="8.85546875" defaultRowHeight="15" customHeight="1"/>
  <cols>
    <col min="1" max="1" width="9.5703125" customWidth="1"/>
    <col min="2" max="2" width="9.42578125" customWidth="1"/>
    <col min="3" max="6" width="14.42578125" customWidth="1"/>
    <col min="7" max="7" width="12.5703125" customWidth="1"/>
    <col min="8" max="8" width="4.28515625" customWidth="1"/>
    <col min="9" max="9" width="7.28515625" customWidth="1"/>
    <col min="10" max="13" width="12.7109375" customWidth="1"/>
    <col min="14" max="14" width="5.7109375" customWidth="1"/>
    <col min="15" max="15" width="12.7109375" customWidth="1"/>
  </cols>
  <sheetData>
    <row r="1" spans="1:15" ht="18.75" customHeight="1">
      <c r="A1" s="92"/>
      <c r="B1" s="92"/>
      <c r="C1" s="92"/>
      <c r="D1" s="92"/>
      <c r="E1" s="92"/>
      <c r="F1" s="92"/>
      <c r="G1" s="92"/>
      <c r="H1" s="92"/>
      <c r="I1" s="92"/>
      <c r="J1" s="92"/>
      <c r="K1" s="92"/>
      <c r="L1" s="92"/>
      <c r="M1" s="92"/>
      <c r="N1" s="124" t="s">
        <v>73</v>
      </c>
      <c r="O1" s="124"/>
    </row>
    <row r="2" spans="1:15" ht="36" customHeight="1">
      <c r="A2" s="125" t="str">
        <f>"2026"&amp;"年部门支出预算表"</f>
        <v>2026年部门支出预算表</v>
      </c>
      <c r="B2" s="125"/>
      <c r="C2" s="125"/>
      <c r="D2" s="125"/>
      <c r="E2" s="125"/>
      <c r="F2" s="125"/>
      <c r="G2" s="125"/>
      <c r="H2" s="125"/>
      <c r="I2" s="125"/>
      <c r="J2" s="125"/>
      <c r="K2" s="125"/>
      <c r="L2" s="125"/>
      <c r="M2" s="125"/>
      <c r="N2" s="125"/>
      <c r="O2" s="125"/>
    </row>
    <row r="3" spans="1:15" ht="18.75" customHeight="1">
      <c r="A3" s="116" t="str">
        <f>"单位名称："&amp;"瑞丽市人民政府办公室"</f>
        <v>单位名称：瑞丽市人民政府办公室</v>
      </c>
      <c r="B3" s="116"/>
      <c r="C3" s="116"/>
      <c r="D3" s="116"/>
      <c r="E3" s="116"/>
      <c r="F3" s="116"/>
      <c r="G3" s="92"/>
      <c r="H3" s="92"/>
      <c r="I3" s="92"/>
      <c r="J3" s="92"/>
      <c r="K3" s="92"/>
      <c r="L3" s="92"/>
      <c r="M3" s="92"/>
      <c r="N3" s="124" t="s">
        <v>1</v>
      </c>
      <c r="O3" s="124"/>
    </row>
    <row r="4" spans="1:15" ht="31.5" customHeight="1">
      <c r="A4" s="123" t="s">
        <v>74</v>
      </c>
      <c r="B4" s="123" t="s">
        <v>75</v>
      </c>
      <c r="C4" s="123" t="s">
        <v>56</v>
      </c>
      <c r="D4" s="123" t="s">
        <v>60</v>
      </c>
      <c r="E4" s="123"/>
      <c r="F4" s="123"/>
      <c r="G4" s="123" t="s">
        <v>61</v>
      </c>
      <c r="H4" s="123" t="s">
        <v>62</v>
      </c>
      <c r="I4" s="123" t="s">
        <v>76</v>
      </c>
      <c r="J4" s="123" t="s">
        <v>77</v>
      </c>
      <c r="K4" s="123"/>
      <c r="L4" s="123"/>
      <c r="M4" s="123"/>
      <c r="N4" s="123"/>
      <c r="O4" s="123"/>
    </row>
    <row r="5" spans="1:15" ht="37.35" customHeight="1">
      <c r="A5" s="123"/>
      <c r="B5" s="123"/>
      <c r="C5" s="123"/>
      <c r="D5" s="93" t="s">
        <v>59</v>
      </c>
      <c r="E5" s="93" t="s">
        <v>78</v>
      </c>
      <c r="F5" s="93" t="s">
        <v>79</v>
      </c>
      <c r="G5" s="123"/>
      <c r="H5" s="123"/>
      <c r="I5" s="123"/>
      <c r="J5" s="93" t="s">
        <v>59</v>
      </c>
      <c r="K5" s="93" t="s">
        <v>80</v>
      </c>
      <c r="L5" s="93" t="s">
        <v>81</v>
      </c>
      <c r="M5" s="93" t="s">
        <v>82</v>
      </c>
      <c r="N5" s="93" t="s">
        <v>83</v>
      </c>
      <c r="O5" s="93" t="s">
        <v>84</v>
      </c>
    </row>
    <row r="6" spans="1:15" ht="18.75" customHeight="1">
      <c r="A6" s="94" t="s">
        <v>85</v>
      </c>
      <c r="B6" s="94" t="s">
        <v>86</v>
      </c>
      <c r="C6" s="94" t="s">
        <v>87</v>
      </c>
      <c r="D6" s="94" t="s">
        <v>88</v>
      </c>
      <c r="E6" s="94" t="s">
        <v>89</v>
      </c>
      <c r="F6" s="94" t="s">
        <v>90</v>
      </c>
      <c r="G6" s="94" t="s">
        <v>91</v>
      </c>
      <c r="H6" s="94" t="s">
        <v>92</v>
      </c>
      <c r="I6" s="94" t="s">
        <v>93</v>
      </c>
      <c r="J6" s="94" t="s">
        <v>94</v>
      </c>
      <c r="K6" s="94" t="s">
        <v>95</v>
      </c>
      <c r="L6" s="94" t="s">
        <v>96</v>
      </c>
      <c r="M6" s="94" t="s">
        <v>97</v>
      </c>
      <c r="N6" s="94" t="s">
        <v>98</v>
      </c>
      <c r="O6" s="94" t="s">
        <v>99</v>
      </c>
    </row>
    <row r="7" spans="1:15" ht="52.5" customHeight="1">
      <c r="A7" s="95" t="s">
        <v>100</v>
      </c>
      <c r="B7" s="95" t="s">
        <v>101</v>
      </c>
      <c r="C7" s="70">
        <v>12585452.439999999</v>
      </c>
      <c r="D7" s="70">
        <v>12585452.439999999</v>
      </c>
      <c r="E7" s="70">
        <v>6178848.4400000004</v>
      </c>
      <c r="F7" s="70">
        <v>6406604</v>
      </c>
      <c r="G7" s="70"/>
      <c r="H7" s="70"/>
      <c r="I7" s="70"/>
      <c r="J7" s="70"/>
      <c r="K7" s="70"/>
      <c r="L7" s="70"/>
      <c r="M7" s="70"/>
      <c r="N7" s="70"/>
      <c r="O7" s="70"/>
    </row>
    <row r="8" spans="1:15" ht="52.5" customHeight="1">
      <c r="A8" s="96" t="s">
        <v>102</v>
      </c>
      <c r="B8" s="96" t="s">
        <v>103</v>
      </c>
      <c r="C8" s="70">
        <v>12585452.439999999</v>
      </c>
      <c r="D8" s="70">
        <v>12585452.439999999</v>
      </c>
      <c r="E8" s="70">
        <v>6178848.4400000004</v>
      </c>
      <c r="F8" s="70">
        <v>6406604</v>
      </c>
      <c r="G8" s="70"/>
      <c r="H8" s="70"/>
      <c r="I8" s="70"/>
      <c r="J8" s="70"/>
      <c r="K8" s="70"/>
      <c r="L8" s="70"/>
      <c r="M8" s="70"/>
      <c r="N8" s="70"/>
      <c r="O8" s="70"/>
    </row>
    <row r="9" spans="1:15" ht="52.5" customHeight="1">
      <c r="A9" s="97" t="s">
        <v>104</v>
      </c>
      <c r="B9" s="97" t="s">
        <v>105</v>
      </c>
      <c r="C9" s="70">
        <v>12585452.439999999</v>
      </c>
      <c r="D9" s="70">
        <v>12585452.439999999</v>
      </c>
      <c r="E9" s="70">
        <v>6178848.4400000004</v>
      </c>
      <c r="F9" s="70">
        <v>6406604</v>
      </c>
      <c r="G9" s="70"/>
      <c r="H9" s="70"/>
      <c r="I9" s="70"/>
      <c r="J9" s="70"/>
      <c r="K9" s="70"/>
      <c r="L9" s="70"/>
      <c r="M9" s="70"/>
      <c r="N9" s="70"/>
      <c r="O9" s="70"/>
    </row>
    <row r="10" spans="1:15" ht="52.5" customHeight="1">
      <c r="A10" s="95" t="s">
        <v>106</v>
      </c>
      <c r="B10" s="95" t="s">
        <v>107</v>
      </c>
      <c r="C10" s="70">
        <v>875126.52</v>
      </c>
      <c r="D10" s="70">
        <v>875126.52</v>
      </c>
      <c r="E10" s="70">
        <v>875126.52</v>
      </c>
      <c r="F10" s="70"/>
      <c r="G10" s="70"/>
      <c r="H10" s="70"/>
      <c r="I10" s="70"/>
      <c r="J10" s="70"/>
      <c r="K10" s="70"/>
      <c r="L10" s="70"/>
      <c r="M10" s="70"/>
      <c r="N10" s="70"/>
      <c r="O10" s="70"/>
    </row>
    <row r="11" spans="1:15" ht="52.5" customHeight="1">
      <c r="A11" s="96" t="s">
        <v>108</v>
      </c>
      <c r="B11" s="96" t="s">
        <v>109</v>
      </c>
      <c r="C11" s="70">
        <v>858956.52</v>
      </c>
      <c r="D11" s="70">
        <v>858956.52</v>
      </c>
      <c r="E11" s="70">
        <v>858956.52</v>
      </c>
      <c r="F11" s="70"/>
      <c r="G11" s="70"/>
      <c r="H11" s="70"/>
      <c r="I11" s="70"/>
      <c r="J11" s="70"/>
      <c r="K11" s="70"/>
      <c r="L11" s="70"/>
      <c r="M11" s="70"/>
      <c r="N11" s="70"/>
      <c r="O11" s="70"/>
    </row>
    <row r="12" spans="1:15" ht="52.5" customHeight="1">
      <c r="A12" s="97" t="s">
        <v>110</v>
      </c>
      <c r="B12" s="97" t="s">
        <v>111</v>
      </c>
      <c r="C12" s="70">
        <v>16800</v>
      </c>
      <c r="D12" s="70">
        <v>16800</v>
      </c>
      <c r="E12" s="70">
        <v>16800</v>
      </c>
      <c r="F12" s="70"/>
      <c r="G12" s="70"/>
      <c r="H12" s="70"/>
      <c r="I12" s="70"/>
      <c r="J12" s="70"/>
      <c r="K12" s="70"/>
      <c r="L12" s="70"/>
      <c r="M12" s="70"/>
      <c r="N12" s="70"/>
      <c r="O12" s="70"/>
    </row>
    <row r="13" spans="1:15" ht="52.5" customHeight="1">
      <c r="A13" s="97" t="s">
        <v>112</v>
      </c>
      <c r="B13" s="97" t="s">
        <v>113</v>
      </c>
      <c r="C13" s="70">
        <v>842156.52</v>
      </c>
      <c r="D13" s="70">
        <v>842156.52</v>
      </c>
      <c r="E13" s="70">
        <v>842156.52</v>
      </c>
      <c r="F13" s="70"/>
      <c r="G13" s="70"/>
      <c r="H13" s="70"/>
      <c r="I13" s="70"/>
      <c r="J13" s="70"/>
      <c r="K13" s="70"/>
      <c r="L13" s="70"/>
      <c r="M13" s="70"/>
      <c r="N13" s="70"/>
      <c r="O13" s="70"/>
    </row>
    <row r="14" spans="1:15" ht="52.5" customHeight="1">
      <c r="A14" s="96" t="s">
        <v>114</v>
      </c>
      <c r="B14" s="96" t="s">
        <v>115</v>
      </c>
      <c r="C14" s="70">
        <v>16170</v>
      </c>
      <c r="D14" s="70">
        <v>16170</v>
      </c>
      <c r="E14" s="70">
        <v>16170</v>
      </c>
      <c r="F14" s="70"/>
      <c r="G14" s="70"/>
      <c r="H14" s="70"/>
      <c r="I14" s="70"/>
      <c r="J14" s="70"/>
      <c r="K14" s="70"/>
      <c r="L14" s="70"/>
      <c r="M14" s="70"/>
      <c r="N14" s="70"/>
      <c r="O14" s="70"/>
    </row>
    <row r="15" spans="1:15" ht="52.5" customHeight="1">
      <c r="A15" s="97" t="s">
        <v>116</v>
      </c>
      <c r="B15" s="97" t="s">
        <v>115</v>
      </c>
      <c r="C15" s="70">
        <v>16170</v>
      </c>
      <c r="D15" s="70">
        <v>16170</v>
      </c>
      <c r="E15" s="70">
        <v>16170</v>
      </c>
      <c r="F15" s="70"/>
      <c r="G15" s="70"/>
      <c r="H15" s="70"/>
      <c r="I15" s="70"/>
      <c r="J15" s="70"/>
      <c r="K15" s="70"/>
      <c r="L15" s="70"/>
      <c r="M15" s="70"/>
      <c r="N15" s="70"/>
      <c r="O15" s="70"/>
    </row>
    <row r="16" spans="1:15" ht="52.5" customHeight="1">
      <c r="A16" s="95" t="s">
        <v>117</v>
      </c>
      <c r="B16" s="95" t="s">
        <v>118</v>
      </c>
      <c r="C16" s="70">
        <v>665319</v>
      </c>
      <c r="D16" s="70">
        <v>665319</v>
      </c>
      <c r="E16" s="70">
        <v>665319</v>
      </c>
      <c r="F16" s="70"/>
      <c r="G16" s="70"/>
      <c r="H16" s="70"/>
      <c r="I16" s="70"/>
      <c r="J16" s="70"/>
      <c r="K16" s="70"/>
      <c r="L16" s="70"/>
      <c r="M16" s="70"/>
      <c r="N16" s="70"/>
      <c r="O16" s="70"/>
    </row>
    <row r="17" spans="1:15" ht="52.5" customHeight="1">
      <c r="A17" s="96" t="s">
        <v>119</v>
      </c>
      <c r="B17" s="96" t="s">
        <v>120</v>
      </c>
      <c r="C17" s="70">
        <v>665319</v>
      </c>
      <c r="D17" s="70">
        <v>665319</v>
      </c>
      <c r="E17" s="70">
        <v>665319</v>
      </c>
      <c r="F17" s="70"/>
      <c r="G17" s="70"/>
      <c r="H17" s="70"/>
      <c r="I17" s="70"/>
      <c r="J17" s="70"/>
      <c r="K17" s="70"/>
      <c r="L17" s="70"/>
      <c r="M17" s="70"/>
      <c r="N17" s="70"/>
      <c r="O17" s="70"/>
    </row>
    <row r="18" spans="1:15" ht="52.5" customHeight="1">
      <c r="A18" s="97" t="s">
        <v>121</v>
      </c>
      <c r="B18" s="97" t="s">
        <v>122</v>
      </c>
      <c r="C18" s="70">
        <v>362755</v>
      </c>
      <c r="D18" s="70">
        <v>362755</v>
      </c>
      <c r="E18" s="70">
        <v>362755</v>
      </c>
      <c r="F18" s="70"/>
      <c r="G18" s="70"/>
      <c r="H18" s="70"/>
      <c r="I18" s="70"/>
      <c r="J18" s="70"/>
      <c r="K18" s="70"/>
      <c r="L18" s="70"/>
      <c r="M18" s="70"/>
      <c r="N18" s="70"/>
      <c r="O18" s="70"/>
    </row>
    <row r="19" spans="1:15" ht="52.5" customHeight="1">
      <c r="A19" s="97" t="s">
        <v>123</v>
      </c>
      <c r="B19" s="97" t="s">
        <v>124</v>
      </c>
      <c r="C19" s="70"/>
      <c r="D19" s="70"/>
      <c r="E19" s="70"/>
      <c r="F19" s="70"/>
      <c r="G19" s="70"/>
      <c r="H19" s="70"/>
      <c r="I19" s="70"/>
      <c r="J19" s="70"/>
      <c r="K19" s="70"/>
      <c r="L19" s="70"/>
      <c r="M19" s="70"/>
      <c r="N19" s="70"/>
      <c r="O19" s="70"/>
    </row>
    <row r="20" spans="1:15" ht="52.5" customHeight="1">
      <c r="A20" s="97" t="s">
        <v>125</v>
      </c>
      <c r="B20" s="97" t="s">
        <v>126</v>
      </c>
      <c r="C20" s="70">
        <v>286774</v>
      </c>
      <c r="D20" s="70">
        <v>286774</v>
      </c>
      <c r="E20" s="70">
        <v>286774</v>
      </c>
      <c r="F20" s="70"/>
      <c r="G20" s="70"/>
      <c r="H20" s="70"/>
      <c r="I20" s="70"/>
      <c r="J20" s="70"/>
      <c r="K20" s="70"/>
      <c r="L20" s="70"/>
      <c r="M20" s="70"/>
      <c r="N20" s="70"/>
      <c r="O20" s="70"/>
    </row>
    <row r="21" spans="1:15" ht="52.5" customHeight="1">
      <c r="A21" s="97" t="s">
        <v>127</v>
      </c>
      <c r="B21" s="97" t="s">
        <v>128</v>
      </c>
      <c r="C21" s="70">
        <v>15790</v>
      </c>
      <c r="D21" s="70">
        <v>15790</v>
      </c>
      <c r="E21" s="70">
        <v>15790</v>
      </c>
      <c r="F21" s="70"/>
      <c r="G21" s="70"/>
      <c r="H21" s="70"/>
      <c r="I21" s="70"/>
      <c r="J21" s="70"/>
      <c r="K21" s="70"/>
      <c r="L21" s="70"/>
      <c r="M21" s="70"/>
      <c r="N21" s="70"/>
      <c r="O21" s="70"/>
    </row>
    <row r="22" spans="1:15" ht="52.5" customHeight="1">
      <c r="A22" s="95" t="s">
        <v>129</v>
      </c>
      <c r="B22" s="95" t="s">
        <v>130</v>
      </c>
      <c r="C22" s="70">
        <v>631615.64</v>
      </c>
      <c r="D22" s="70">
        <v>631615.64</v>
      </c>
      <c r="E22" s="70">
        <v>631615.64</v>
      </c>
      <c r="F22" s="70"/>
      <c r="G22" s="70"/>
      <c r="H22" s="70"/>
      <c r="I22" s="70"/>
      <c r="J22" s="70"/>
      <c r="K22" s="70"/>
      <c r="L22" s="70"/>
      <c r="M22" s="70"/>
      <c r="N22" s="70"/>
      <c r="O22" s="70"/>
    </row>
    <row r="23" spans="1:15" ht="52.5" customHeight="1">
      <c r="A23" s="96" t="s">
        <v>131</v>
      </c>
      <c r="B23" s="96" t="s">
        <v>132</v>
      </c>
      <c r="C23" s="70">
        <v>631615.64</v>
      </c>
      <c r="D23" s="70">
        <v>631615.64</v>
      </c>
      <c r="E23" s="70">
        <v>631615.64</v>
      </c>
      <c r="F23" s="70"/>
      <c r="G23" s="70"/>
      <c r="H23" s="70"/>
      <c r="I23" s="70"/>
      <c r="J23" s="70"/>
      <c r="K23" s="70"/>
      <c r="L23" s="70"/>
      <c r="M23" s="70"/>
      <c r="N23" s="70"/>
      <c r="O23" s="70"/>
    </row>
    <row r="24" spans="1:15" ht="52.5" customHeight="1">
      <c r="A24" s="97" t="s">
        <v>133</v>
      </c>
      <c r="B24" s="97" t="s">
        <v>134</v>
      </c>
      <c r="C24" s="70">
        <v>631615.64</v>
      </c>
      <c r="D24" s="70">
        <v>631615.64</v>
      </c>
      <c r="E24" s="70">
        <v>631615.64</v>
      </c>
      <c r="F24" s="70"/>
      <c r="G24" s="70"/>
      <c r="H24" s="70"/>
      <c r="I24" s="70"/>
      <c r="J24" s="70"/>
      <c r="K24" s="70"/>
      <c r="L24" s="70"/>
      <c r="M24" s="70"/>
      <c r="N24" s="70"/>
      <c r="O24" s="70"/>
    </row>
    <row r="25" spans="1:15" ht="30" customHeight="1">
      <c r="A25" s="122" t="s">
        <v>56</v>
      </c>
      <c r="B25" s="122"/>
      <c r="C25" s="70">
        <v>14757513.6</v>
      </c>
      <c r="D25" s="70">
        <v>14757513.6</v>
      </c>
      <c r="E25" s="70">
        <v>8350909.5999999996</v>
      </c>
      <c r="F25" s="70">
        <v>6406604</v>
      </c>
      <c r="G25" s="70"/>
      <c r="H25" s="70"/>
      <c r="I25" s="70"/>
      <c r="J25" s="70"/>
      <c r="K25" s="70"/>
      <c r="L25" s="70"/>
      <c r="M25" s="70"/>
      <c r="N25" s="70"/>
      <c r="O25" s="70"/>
    </row>
  </sheetData>
  <mergeCells count="13">
    <mergeCell ref="N1:O1"/>
    <mergeCell ref="A2:O2"/>
    <mergeCell ref="A3:F3"/>
    <mergeCell ref="N3:O3"/>
    <mergeCell ref="D4:F4"/>
    <mergeCell ref="J4:O4"/>
    <mergeCell ref="H4:H5"/>
    <mergeCell ref="I4:I5"/>
    <mergeCell ref="A25:B25"/>
    <mergeCell ref="A4:A5"/>
    <mergeCell ref="B4:B5"/>
    <mergeCell ref="C4:C5"/>
    <mergeCell ref="G4:G5"/>
  </mergeCells>
  <phoneticPr fontId="22"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sheetPr>
    <outlinePr summaryBelow="0" summaryRight="0"/>
  </sheetPr>
  <dimension ref="A1:D36"/>
  <sheetViews>
    <sheetView showZeros="0" topLeftCell="A16" workbookViewId="0"/>
  </sheetViews>
  <sheetFormatPr defaultColWidth="9.140625" defaultRowHeight="14.25" customHeight="1"/>
  <cols>
    <col min="1" max="1" width="32.7109375" customWidth="1"/>
    <col min="2" max="2" width="23.85546875" customWidth="1"/>
    <col min="3" max="3" width="35.42578125" customWidth="1"/>
    <col min="4" max="4" width="36.42578125" customWidth="1"/>
  </cols>
  <sheetData>
    <row r="1" spans="1:4" ht="17.25" customHeight="1">
      <c r="A1" s="26"/>
      <c r="B1" s="26"/>
      <c r="C1" s="26"/>
      <c r="D1" s="44" t="s">
        <v>135</v>
      </c>
    </row>
    <row r="2" spans="1:4" ht="30.75" customHeight="1">
      <c r="A2" s="126" t="str">
        <f>"2026"&amp;"年部门财政拨款收支预算总表"</f>
        <v>2026年部门财政拨款收支预算总表</v>
      </c>
      <c r="B2" s="126"/>
      <c r="C2" s="126"/>
      <c r="D2" s="126"/>
    </row>
    <row r="3" spans="1:4" ht="18.75" customHeight="1">
      <c r="A3" s="116" t="str">
        <f>"单位名称："&amp;"瑞丽市人民政府办公室"</f>
        <v>单位名称：瑞丽市人民政府办公室</v>
      </c>
      <c r="B3" s="127"/>
      <c r="C3" s="86"/>
      <c r="D3" s="45" t="s">
        <v>1</v>
      </c>
    </row>
    <row r="4" spans="1:4" ht="19.5" customHeight="1">
      <c r="A4" s="109" t="s">
        <v>136</v>
      </c>
      <c r="B4" s="128"/>
      <c r="C4" s="109" t="s">
        <v>137</v>
      </c>
      <c r="D4" s="128"/>
    </row>
    <row r="5" spans="1:4" ht="21.75" customHeight="1">
      <c r="A5" s="129" t="s">
        <v>138</v>
      </c>
      <c r="B5" s="106" t="s">
        <v>139</v>
      </c>
      <c r="C5" s="129" t="s">
        <v>140</v>
      </c>
      <c r="D5" s="106" t="s">
        <v>139</v>
      </c>
    </row>
    <row r="6" spans="1:4" ht="17.25" customHeight="1">
      <c r="A6" s="112"/>
      <c r="B6" s="130"/>
      <c r="C6" s="112"/>
      <c r="D6" s="130"/>
    </row>
    <row r="7" spans="1:4" ht="19.5" customHeight="1">
      <c r="A7" s="41" t="s">
        <v>141</v>
      </c>
      <c r="B7" s="13">
        <v>14757513.6</v>
      </c>
      <c r="C7" s="41" t="s">
        <v>142</v>
      </c>
      <c r="D7" s="13">
        <v>14757513.6</v>
      </c>
    </row>
    <row r="8" spans="1:4" ht="19.5" customHeight="1">
      <c r="A8" s="41" t="s">
        <v>143</v>
      </c>
      <c r="B8" s="13">
        <v>14757513.6</v>
      </c>
      <c r="C8" s="87" t="s">
        <v>144</v>
      </c>
      <c r="D8" s="13">
        <v>12585452.439999999</v>
      </c>
    </row>
    <row r="9" spans="1:4" ht="19.5" customHeight="1">
      <c r="A9" s="88" t="s">
        <v>145</v>
      </c>
      <c r="B9" s="13"/>
      <c r="C9" s="87" t="s">
        <v>146</v>
      </c>
      <c r="D9" s="13"/>
    </row>
    <row r="10" spans="1:4" ht="19.5" customHeight="1">
      <c r="A10" s="88" t="s">
        <v>147</v>
      </c>
      <c r="B10" s="13"/>
      <c r="C10" s="87" t="s">
        <v>148</v>
      </c>
      <c r="D10" s="13"/>
    </row>
    <row r="11" spans="1:4" ht="19.5" customHeight="1">
      <c r="A11" s="88" t="s">
        <v>149</v>
      </c>
      <c r="B11" s="13"/>
      <c r="C11" s="87" t="s">
        <v>150</v>
      </c>
      <c r="D11" s="13"/>
    </row>
    <row r="12" spans="1:4" ht="19.5" customHeight="1">
      <c r="A12" s="88" t="s">
        <v>143</v>
      </c>
      <c r="B12" s="13"/>
      <c r="C12" s="87" t="s">
        <v>151</v>
      </c>
      <c r="D12" s="13"/>
    </row>
    <row r="13" spans="1:4" ht="19.5" customHeight="1">
      <c r="A13" s="88" t="s">
        <v>145</v>
      </c>
      <c r="B13" s="13"/>
      <c r="C13" s="87" t="s">
        <v>152</v>
      </c>
      <c r="D13" s="13"/>
    </row>
    <row r="14" spans="1:4" ht="19.5" customHeight="1">
      <c r="A14" s="88" t="s">
        <v>147</v>
      </c>
      <c r="B14" s="13"/>
      <c r="C14" s="87" t="s">
        <v>153</v>
      </c>
      <c r="D14" s="13"/>
    </row>
    <row r="15" spans="1:4" ht="19.5" customHeight="1">
      <c r="A15" s="89"/>
      <c r="B15" s="13"/>
      <c r="C15" s="87" t="s">
        <v>154</v>
      </c>
      <c r="D15" s="13">
        <v>875126.52</v>
      </c>
    </row>
    <row r="16" spans="1:4" ht="19.5" customHeight="1">
      <c r="A16" s="89"/>
      <c r="B16" s="13"/>
      <c r="C16" s="87" t="s">
        <v>155</v>
      </c>
      <c r="D16" s="13">
        <v>665319</v>
      </c>
    </row>
    <row r="17" spans="1:4" ht="19.5" customHeight="1">
      <c r="A17" s="89"/>
      <c r="B17" s="13"/>
      <c r="C17" s="87" t="s">
        <v>156</v>
      </c>
      <c r="D17" s="13"/>
    </row>
    <row r="18" spans="1:4" ht="19.5" customHeight="1">
      <c r="A18" s="89"/>
      <c r="B18" s="13"/>
      <c r="C18" s="87" t="s">
        <v>157</v>
      </c>
      <c r="D18" s="13"/>
    </row>
    <row r="19" spans="1:4" ht="19.5" customHeight="1">
      <c r="A19" s="89"/>
      <c r="B19" s="13"/>
      <c r="C19" s="87" t="s">
        <v>158</v>
      </c>
      <c r="D19" s="13"/>
    </row>
    <row r="20" spans="1:4" ht="19.5" customHeight="1">
      <c r="A20" s="41"/>
      <c r="B20" s="13"/>
      <c r="C20" s="87" t="s">
        <v>159</v>
      </c>
      <c r="D20" s="13"/>
    </row>
    <row r="21" spans="1:4" ht="19.5" customHeight="1">
      <c r="A21" s="41"/>
      <c r="B21" s="13"/>
      <c r="C21" s="41" t="s">
        <v>160</v>
      </c>
      <c r="D21" s="13"/>
    </row>
    <row r="22" spans="1:4" ht="19.5" customHeight="1">
      <c r="A22" s="41"/>
      <c r="B22" s="13"/>
      <c r="C22" s="41" t="s">
        <v>161</v>
      </c>
      <c r="D22" s="13"/>
    </row>
    <row r="23" spans="1:4" ht="19.5" customHeight="1">
      <c r="A23" s="41"/>
      <c r="B23" s="13"/>
      <c r="C23" s="41" t="s">
        <v>162</v>
      </c>
      <c r="D23" s="13"/>
    </row>
    <row r="24" spans="1:4" ht="19.5" customHeight="1">
      <c r="A24" s="41"/>
      <c r="B24" s="13"/>
      <c r="C24" s="41" t="s">
        <v>163</v>
      </c>
      <c r="D24" s="13"/>
    </row>
    <row r="25" spans="1:4" ht="19.5" customHeight="1">
      <c r="A25" s="41"/>
      <c r="B25" s="13"/>
      <c r="C25" s="41" t="s">
        <v>164</v>
      </c>
      <c r="D25" s="13"/>
    </row>
    <row r="26" spans="1:4" ht="19.5" customHeight="1">
      <c r="A26" s="87"/>
      <c r="B26" s="13"/>
      <c r="C26" s="41" t="s">
        <v>165</v>
      </c>
      <c r="D26" s="13">
        <v>631615.64</v>
      </c>
    </row>
    <row r="27" spans="1:4" ht="19.5" customHeight="1">
      <c r="A27" s="41"/>
      <c r="B27" s="13"/>
      <c r="C27" s="41" t="s">
        <v>166</v>
      </c>
      <c r="D27" s="13"/>
    </row>
    <row r="28" spans="1:4" ht="14.25" customHeight="1">
      <c r="A28" s="41"/>
      <c r="B28" s="13"/>
      <c r="C28" s="88" t="s">
        <v>167</v>
      </c>
      <c r="D28" s="13"/>
    </row>
    <row r="29" spans="1:4" ht="19.5" customHeight="1">
      <c r="A29" s="41"/>
      <c r="B29" s="13"/>
      <c r="C29" s="41" t="s">
        <v>168</v>
      </c>
      <c r="D29" s="13"/>
    </row>
    <row r="30" spans="1:4" ht="19.5" customHeight="1">
      <c r="A30" s="87"/>
      <c r="B30" s="13"/>
      <c r="C30" s="41" t="s">
        <v>169</v>
      </c>
      <c r="D30" s="13"/>
    </row>
    <row r="31" spans="1:4" ht="18" customHeight="1">
      <c r="A31" s="87"/>
      <c r="B31" s="13"/>
      <c r="C31" s="41" t="s">
        <v>170</v>
      </c>
      <c r="D31" s="13"/>
    </row>
    <row r="32" spans="1:4" ht="18" customHeight="1">
      <c r="A32" s="87"/>
      <c r="B32" s="13"/>
      <c r="C32" s="88" t="s">
        <v>171</v>
      </c>
      <c r="D32" s="13"/>
    </row>
    <row r="33" spans="1:4" ht="18" customHeight="1">
      <c r="A33" s="87"/>
      <c r="B33" s="13"/>
      <c r="C33" s="88" t="s">
        <v>172</v>
      </c>
      <c r="D33" s="13"/>
    </row>
    <row r="34" spans="1:4" ht="19.5" customHeight="1">
      <c r="A34" s="87"/>
      <c r="B34" s="90"/>
      <c r="C34" s="41" t="s">
        <v>173</v>
      </c>
      <c r="D34" s="90"/>
    </row>
    <row r="35" spans="1:4" ht="19.5" customHeight="1">
      <c r="A35" s="87"/>
      <c r="B35" s="13"/>
      <c r="C35" s="41" t="s">
        <v>174</v>
      </c>
      <c r="D35" s="13"/>
    </row>
    <row r="36" spans="1:4" ht="19.5" customHeight="1">
      <c r="A36" s="91" t="s">
        <v>50</v>
      </c>
      <c r="B36" s="13">
        <v>14757513.6</v>
      </c>
      <c r="C36" s="91" t="s">
        <v>51</v>
      </c>
      <c r="D36" s="13">
        <v>14757513.6</v>
      </c>
    </row>
  </sheetData>
  <mergeCells count="8">
    <mergeCell ref="A2:D2"/>
    <mergeCell ref="A3:B3"/>
    <mergeCell ref="A4:B4"/>
    <mergeCell ref="C4:D4"/>
    <mergeCell ref="A5:A6"/>
    <mergeCell ref="B5:B6"/>
    <mergeCell ref="C5:C6"/>
    <mergeCell ref="D5:D6"/>
  </mergeCells>
  <phoneticPr fontId="22"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sheetPr>
    <outlinePr summaryBelow="0" summaryRight="0"/>
  </sheetPr>
  <dimension ref="A1:G24"/>
  <sheetViews>
    <sheetView showZeros="0" workbookViewId="0">
      <selection activeCell="D28" sqref="D28"/>
    </sheetView>
  </sheetViews>
  <sheetFormatPr defaultColWidth="10.28515625" defaultRowHeight="15" customHeight="1" outlineLevelRow="2"/>
  <cols>
    <col min="1" max="1" width="26.28515625" customWidth="1"/>
    <col min="2" max="2" width="24.5703125" customWidth="1"/>
    <col min="3" max="7" width="19.28515625" customWidth="1"/>
  </cols>
  <sheetData>
    <row r="1" spans="1:7" ht="18.75" customHeight="1">
      <c r="A1" s="63"/>
      <c r="B1" s="63"/>
      <c r="C1" s="63"/>
      <c r="D1" s="63"/>
      <c r="E1" s="63"/>
      <c r="F1" s="63"/>
      <c r="G1" s="66" t="s">
        <v>175</v>
      </c>
    </row>
    <row r="2" spans="1:7" ht="33" customHeight="1">
      <c r="A2" s="131" t="str">
        <f>"2026"&amp;"年一般公共预算支出预算表（按功能科目分类）"</f>
        <v>2026年一般公共预算支出预算表（按功能科目分类）</v>
      </c>
      <c r="B2" s="131"/>
      <c r="C2" s="131"/>
      <c r="D2" s="131"/>
      <c r="E2" s="131"/>
      <c r="F2" s="131"/>
      <c r="G2" s="131"/>
    </row>
    <row r="3" spans="1:7" ht="18.75" customHeight="1">
      <c r="A3" s="132" t="str">
        <f>"单位名称："&amp;"瑞丽市人民政府办公室"</f>
        <v>单位名称：瑞丽市人民政府办公室</v>
      </c>
      <c r="B3" s="132"/>
      <c r="C3" s="133"/>
      <c r="D3" s="63"/>
      <c r="E3" s="63"/>
      <c r="F3" s="63"/>
      <c r="G3" s="66" t="s">
        <v>1</v>
      </c>
    </row>
    <row r="4" spans="1:7" ht="18.75" customHeight="1">
      <c r="A4" s="134" t="s">
        <v>176</v>
      </c>
      <c r="B4" s="134"/>
      <c r="C4" s="134" t="s">
        <v>56</v>
      </c>
      <c r="D4" s="134" t="s">
        <v>78</v>
      </c>
      <c r="E4" s="134"/>
      <c r="F4" s="134"/>
      <c r="G4" s="134" t="s">
        <v>79</v>
      </c>
    </row>
    <row r="5" spans="1:7" ht="18.75" customHeight="1">
      <c r="A5" s="81" t="s">
        <v>74</v>
      </c>
      <c r="B5" s="81" t="s">
        <v>75</v>
      </c>
      <c r="C5" s="134"/>
      <c r="D5" s="81" t="s">
        <v>59</v>
      </c>
      <c r="E5" s="81" t="s">
        <v>177</v>
      </c>
      <c r="F5" s="81" t="s">
        <v>178</v>
      </c>
      <c r="G5" s="134"/>
    </row>
    <row r="6" spans="1:7" ht="18.75" customHeight="1">
      <c r="A6" s="81" t="s">
        <v>85</v>
      </c>
      <c r="B6" s="81" t="s">
        <v>86</v>
      </c>
      <c r="C6" s="81" t="s">
        <v>87</v>
      </c>
      <c r="D6" s="81" t="s">
        <v>88</v>
      </c>
      <c r="E6" s="81" t="s">
        <v>89</v>
      </c>
      <c r="F6" s="81" t="s">
        <v>90</v>
      </c>
      <c r="G6" s="81" t="s">
        <v>91</v>
      </c>
    </row>
    <row r="7" spans="1:7" ht="18.75" customHeight="1">
      <c r="A7" s="82" t="s">
        <v>100</v>
      </c>
      <c r="B7" s="82" t="s">
        <v>101</v>
      </c>
      <c r="C7" s="83">
        <v>12585452.439999999</v>
      </c>
      <c r="D7" s="83">
        <v>6178848.4400000004</v>
      </c>
      <c r="E7" s="83">
        <v>5389141</v>
      </c>
      <c r="F7" s="83">
        <v>789707.44</v>
      </c>
      <c r="G7" s="83">
        <v>6406604</v>
      </c>
    </row>
    <row r="8" spans="1:7" ht="18.75" customHeight="1" outlineLevel="1">
      <c r="A8" s="84" t="s">
        <v>102</v>
      </c>
      <c r="B8" s="84" t="s">
        <v>103</v>
      </c>
      <c r="C8" s="83">
        <v>12585452.439999999</v>
      </c>
      <c r="D8" s="83">
        <v>6178848.4400000004</v>
      </c>
      <c r="E8" s="83">
        <v>5389141</v>
      </c>
      <c r="F8" s="83">
        <v>789707.44</v>
      </c>
      <c r="G8" s="83">
        <v>6406604</v>
      </c>
    </row>
    <row r="9" spans="1:7" ht="18.75" customHeight="1" outlineLevel="2">
      <c r="A9" s="85" t="s">
        <v>104</v>
      </c>
      <c r="B9" s="85" t="s">
        <v>105</v>
      </c>
      <c r="C9" s="83">
        <v>12585452.439999999</v>
      </c>
      <c r="D9" s="83">
        <v>6178848.4400000004</v>
      </c>
      <c r="E9" s="83">
        <v>5389141</v>
      </c>
      <c r="F9" s="83">
        <v>789707.44</v>
      </c>
      <c r="G9" s="83">
        <v>6406604</v>
      </c>
    </row>
    <row r="10" spans="1:7" ht="18.75" customHeight="1">
      <c r="A10" s="82" t="s">
        <v>106</v>
      </c>
      <c r="B10" s="82" t="s">
        <v>107</v>
      </c>
      <c r="C10" s="83">
        <v>875126.52</v>
      </c>
      <c r="D10" s="83">
        <v>875126.52</v>
      </c>
      <c r="E10" s="83">
        <v>858326.52</v>
      </c>
      <c r="F10" s="83">
        <v>16800</v>
      </c>
      <c r="G10" s="83"/>
    </row>
    <row r="11" spans="1:7" ht="18.75" customHeight="1" outlineLevel="1">
      <c r="A11" s="84" t="s">
        <v>108</v>
      </c>
      <c r="B11" s="84" t="s">
        <v>109</v>
      </c>
      <c r="C11" s="83">
        <v>858956.52</v>
      </c>
      <c r="D11" s="83">
        <v>858956.52</v>
      </c>
      <c r="E11" s="83">
        <v>842156.52</v>
      </c>
      <c r="F11" s="83">
        <v>16800</v>
      </c>
      <c r="G11" s="83"/>
    </row>
    <row r="12" spans="1:7" ht="18.75" customHeight="1" outlineLevel="2">
      <c r="A12" s="85" t="s">
        <v>110</v>
      </c>
      <c r="B12" s="85" t="s">
        <v>111</v>
      </c>
      <c r="C12" s="83">
        <v>16800</v>
      </c>
      <c r="D12" s="83">
        <v>16800</v>
      </c>
      <c r="E12" s="83"/>
      <c r="F12" s="83">
        <v>16800</v>
      </c>
      <c r="G12" s="83"/>
    </row>
    <row r="13" spans="1:7" ht="18.75" customHeight="1" outlineLevel="2">
      <c r="A13" s="85" t="s">
        <v>112</v>
      </c>
      <c r="B13" s="85" t="s">
        <v>113</v>
      </c>
      <c r="C13" s="83">
        <v>842156.52</v>
      </c>
      <c r="D13" s="83">
        <v>842156.52</v>
      </c>
      <c r="E13" s="83">
        <v>842156.52</v>
      </c>
      <c r="F13" s="83"/>
      <c r="G13" s="83"/>
    </row>
    <row r="14" spans="1:7" ht="18.75" customHeight="1" outlineLevel="1">
      <c r="A14" s="84" t="s">
        <v>114</v>
      </c>
      <c r="B14" s="84" t="s">
        <v>115</v>
      </c>
      <c r="C14" s="83">
        <v>16170</v>
      </c>
      <c r="D14" s="83">
        <v>16170</v>
      </c>
      <c r="E14" s="83">
        <v>16170</v>
      </c>
      <c r="F14" s="83"/>
      <c r="G14" s="83"/>
    </row>
    <row r="15" spans="1:7" ht="18.75" customHeight="1" outlineLevel="2">
      <c r="A15" s="85" t="s">
        <v>116</v>
      </c>
      <c r="B15" s="85" t="s">
        <v>115</v>
      </c>
      <c r="C15" s="83">
        <v>16170</v>
      </c>
      <c r="D15" s="83">
        <v>16170</v>
      </c>
      <c r="E15" s="83">
        <v>16170</v>
      </c>
      <c r="F15" s="83"/>
      <c r="G15" s="83"/>
    </row>
    <row r="16" spans="1:7" ht="18.75" customHeight="1">
      <c r="A16" s="82" t="s">
        <v>117</v>
      </c>
      <c r="B16" s="82" t="s">
        <v>118</v>
      </c>
      <c r="C16" s="83">
        <v>665319</v>
      </c>
      <c r="D16" s="83">
        <v>665319</v>
      </c>
      <c r="E16" s="83">
        <v>665319</v>
      </c>
      <c r="F16" s="83"/>
      <c r="G16" s="83"/>
    </row>
    <row r="17" spans="1:7" ht="18.75" customHeight="1" outlineLevel="1">
      <c r="A17" s="84" t="s">
        <v>119</v>
      </c>
      <c r="B17" s="84" t="s">
        <v>120</v>
      </c>
      <c r="C17" s="83">
        <v>665319</v>
      </c>
      <c r="D17" s="83">
        <v>665319</v>
      </c>
      <c r="E17" s="83">
        <v>665319</v>
      </c>
      <c r="F17" s="83"/>
      <c r="G17" s="83"/>
    </row>
    <row r="18" spans="1:7" ht="18.75" customHeight="1" outlineLevel="2">
      <c r="A18" s="85" t="s">
        <v>121</v>
      </c>
      <c r="B18" s="85" t="s">
        <v>122</v>
      </c>
      <c r="C18" s="83">
        <v>362755</v>
      </c>
      <c r="D18" s="83">
        <v>362755</v>
      </c>
      <c r="E18" s="83">
        <v>362755</v>
      </c>
      <c r="F18" s="83"/>
      <c r="G18" s="83"/>
    </row>
    <row r="19" spans="1:7" ht="18.75" customHeight="1" outlineLevel="2">
      <c r="A19" s="85" t="s">
        <v>125</v>
      </c>
      <c r="B19" s="85" t="s">
        <v>126</v>
      </c>
      <c r="C19" s="83">
        <v>286774</v>
      </c>
      <c r="D19" s="83">
        <v>286774</v>
      </c>
      <c r="E19" s="83">
        <v>286774</v>
      </c>
      <c r="F19" s="83"/>
      <c r="G19" s="83"/>
    </row>
    <row r="20" spans="1:7" ht="18.75" customHeight="1" outlineLevel="2">
      <c r="A20" s="85" t="s">
        <v>127</v>
      </c>
      <c r="B20" s="85" t="s">
        <v>128</v>
      </c>
      <c r="C20" s="83">
        <v>15790</v>
      </c>
      <c r="D20" s="83">
        <v>15790</v>
      </c>
      <c r="E20" s="83">
        <v>15790</v>
      </c>
      <c r="F20" s="83"/>
      <c r="G20" s="83"/>
    </row>
    <row r="21" spans="1:7" ht="18.75" customHeight="1">
      <c r="A21" s="82" t="s">
        <v>129</v>
      </c>
      <c r="B21" s="82" t="s">
        <v>130</v>
      </c>
      <c r="C21" s="83">
        <v>631615.64</v>
      </c>
      <c r="D21" s="83">
        <v>631615.64</v>
      </c>
      <c r="E21" s="83">
        <v>631615.64</v>
      </c>
      <c r="F21" s="83"/>
      <c r="G21" s="83"/>
    </row>
    <row r="22" spans="1:7" ht="18.75" customHeight="1" outlineLevel="1">
      <c r="A22" s="84" t="s">
        <v>131</v>
      </c>
      <c r="B22" s="84" t="s">
        <v>132</v>
      </c>
      <c r="C22" s="83">
        <v>631615.64</v>
      </c>
      <c r="D22" s="83">
        <v>631615.64</v>
      </c>
      <c r="E22" s="83">
        <v>631615.64</v>
      </c>
      <c r="F22" s="83"/>
      <c r="G22" s="83"/>
    </row>
    <row r="23" spans="1:7" ht="18.75" customHeight="1" outlineLevel="2">
      <c r="A23" s="85" t="s">
        <v>133</v>
      </c>
      <c r="B23" s="85" t="s">
        <v>134</v>
      </c>
      <c r="C23" s="83">
        <v>631615.64</v>
      </c>
      <c r="D23" s="83">
        <v>631615.64</v>
      </c>
      <c r="E23" s="83">
        <v>631615.64</v>
      </c>
      <c r="F23" s="83"/>
      <c r="G23" s="83"/>
    </row>
    <row r="24" spans="1:7" ht="18.75" customHeight="1">
      <c r="A24" s="134" t="s">
        <v>56</v>
      </c>
      <c r="B24" s="134"/>
      <c r="C24" s="83">
        <v>14757513.6</v>
      </c>
      <c r="D24" s="83">
        <v>8350909.5999999996</v>
      </c>
      <c r="E24" s="83">
        <v>7544402.1600000001</v>
      </c>
      <c r="F24" s="83">
        <v>806507.44</v>
      </c>
      <c r="G24" s="83">
        <v>6406604</v>
      </c>
    </row>
  </sheetData>
  <mergeCells count="7">
    <mergeCell ref="A2:G2"/>
    <mergeCell ref="A3:C3"/>
    <mergeCell ref="A4:B4"/>
    <mergeCell ref="D4:F4"/>
    <mergeCell ref="A24:B24"/>
    <mergeCell ref="C4:C5"/>
    <mergeCell ref="G4:G5"/>
  </mergeCells>
  <phoneticPr fontId="22"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sheetPr>
    <outlinePr summaryBelow="0" summaryRight="0"/>
  </sheetPr>
  <dimension ref="A1:F7"/>
  <sheetViews>
    <sheetView showZeros="0" workbookViewId="0">
      <selection activeCell="F24" sqref="F24"/>
    </sheetView>
  </sheetViews>
  <sheetFormatPr defaultColWidth="9.140625" defaultRowHeight="14.25" customHeight="1"/>
  <cols>
    <col min="1" max="1" width="28.140625" customWidth="1"/>
    <col min="2" max="2" width="18.28515625" customWidth="1"/>
    <col min="3" max="3" width="17.28515625" customWidth="1"/>
    <col min="4" max="4" width="21.5703125" customWidth="1"/>
    <col min="5" max="5" width="19.7109375" customWidth="1"/>
    <col min="6" max="6" width="18.7109375" customWidth="1"/>
  </cols>
  <sheetData>
    <row r="1" spans="1:6" ht="14.25" customHeight="1">
      <c r="A1" s="74"/>
      <c r="B1" s="74"/>
      <c r="C1" s="75"/>
      <c r="D1" s="1"/>
      <c r="E1" s="1"/>
      <c r="F1" s="76" t="s">
        <v>179</v>
      </c>
    </row>
    <row r="2" spans="1:6" ht="33.75" customHeight="1">
      <c r="A2" s="135" t="str">
        <f>"2026"&amp;"年一般公共预算“三公”经费支出预算表"</f>
        <v>2026年一般公共预算“三公”经费支出预算表</v>
      </c>
      <c r="B2" s="135"/>
      <c r="C2" s="135"/>
      <c r="D2" s="135"/>
      <c r="E2" s="135"/>
      <c r="F2" s="135"/>
    </row>
    <row r="3" spans="1:6" ht="21.75" customHeight="1">
      <c r="A3" s="136" t="str">
        <f>"单位名称："&amp;"瑞丽市人民政府办公室"</f>
        <v>单位名称：瑞丽市人民政府办公室</v>
      </c>
      <c r="B3" s="137"/>
      <c r="C3" s="138"/>
      <c r="D3" s="139"/>
      <c r="E3" s="1"/>
      <c r="F3" s="76" t="s">
        <v>53</v>
      </c>
    </row>
    <row r="4" spans="1:6" ht="19.5" customHeight="1">
      <c r="A4" s="106" t="s">
        <v>180</v>
      </c>
      <c r="B4" s="129" t="s">
        <v>181</v>
      </c>
      <c r="C4" s="109" t="s">
        <v>182</v>
      </c>
      <c r="D4" s="120"/>
      <c r="E4" s="128"/>
      <c r="F4" s="129" t="s">
        <v>183</v>
      </c>
    </row>
    <row r="5" spans="1:6" ht="19.5" customHeight="1">
      <c r="A5" s="130"/>
      <c r="B5" s="112"/>
      <c r="C5" s="19" t="s">
        <v>59</v>
      </c>
      <c r="D5" s="19" t="s">
        <v>184</v>
      </c>
      <c r="E5" s="19" t="s">
        <v>185</v>
      </c>
      <c r="F5" s="112"/>
    </row>
    <row r="6" spans="1:6" ht="18.75" customHeight="1">
      <c r="A6" s="77">
        <v>1</v>
      </c>
      <c r="B6" s="77">
        <v>2</v>
      </c>
      <c r="C6" s="78">
        <v>3</v>
      </c>
      <c r="D6" s="77">
        <v>4</v>
      </c>
      <c r="E6" s="77">
        <v>5</v>
      </c>
      <c r="F6" s="77">
        <v>6</v>
      </c>
    </row>
    <row r="7" spans="1:6" ht="24.75" customHeight="1">
      <c r="A7" s="79">
        <v>265500</v>
      </c>
      <c r="B7" s="79">
        <v>86200</v>
      </c>
      <c r="C7" s="80">
        <v>150000</v>
      </c>
      <c r="D7" s="79"/>
      <c r="E7" s="79">
        <v>150000</v>
      </c>
      <c r="F7" s="79">
        <v>29300</v>
      </c>
    </row>
  </sheetData>
  <mergeCells count="6">
    <mergeCell ref="A2:F2"/>
    <mergeCell ref="A3:D3"/>
    <mergeCell ref="C4:E4"/>
    <mergeCell ref="A4:A5"/>
    <mergeCell ref="B4:B5"/>
    <mergeCell ref="F4:F5"/>
  </mergeCells>
  <phoneticPr fontId="22"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sheetPr>
    <outlinePr summaryBelow="0" summaryRight="0"/>
  </sheetPr>
  <dimension ref="A1:W47"/>
  <sheetViews>
    <sheetView showZeros="0" topLeftCell="A40" workbookViewId="0">
      <selection activeCell="F41" sqref="F41"/>
    </sheetView>
  </sheetViews>
  <sheetFormatPr defaultColWidth="10.28515625" defaultRowHeight="15" customHeight="1" outlineLevelRow="1"/>
  <cols>
    <col min="1" max="2" width="12.42578125" customWidth="1"/>
    <col min="3" max="3" width="10.85546875" customWidth="1"/>
    <col min="4" max="4" width="6" customWidth="1"/>
    <col min="5" max="5" width="10.5703125" customWidth="1"/>
    <col min="6" max="6" width="5.5703125" customWidth="1"/>
    <col min="7" max="7" width="8.7109375" customWidth="1"/>
    <col min="8" max="8" width="12.85546875" customWidth="1"/>
    <col min="9" max="9" width="12.28515625" customWidth="1"/>
    <col min="10" max="11" width="6" customWidth="1"/>
    <col min="12" max="12" width="12.28515625" customWidth="1"/>
    <col min="13" max="13" width="3.7109375" customWidth="1"/>
    <col min="14" max="14" width="5" customWidth="1"/>
    <col min="15" max="15" width="5.7109375" customWidth="1"/>
    <col min="16" max="16" width="6.5703125" customWidth="1"/>
    <col min="17" max="17" width="4.7109375" customWidth="1"/>
    <col min="18" max="18" width="4.28515625" customWidth="1"/>
    <col min="19" max="23" width="4.7109375" customWidth="1"/>
  </cols>
  <sheetData>
    <row r="1" spans="1:23" ht="18.75" customHeight="1">
      <c r="A1" s="71"/>
      <c r="B1" s="71"/>
      <c r="C1" s="71"/>
      <c r="D1" s="71"/>
      <c r="E1" s="71"/>
      <c r="F1" s="71"/>
      <c r="G1" s="71"/>
      <c r="H1" s="71"/>
      <c r="I1" s="71"/>
      <c r="J1" s="71"/>
      <c r="K1" s="71"/>
      <c r="L1" s="71"/>
      <c r="M1" s="71"/>
      <c r="N1" s="71"/>
      <c r="O1" s="71"/>
      <c r="P1" s="71"/>
      <c r="Q1" s="71"/>
      <c r="R1" s="71"/>
      <c r="S1" s="71"/>
      <c r="T1" s="141" t="s">
        <v>186</v>
      </c>
      <c r="U1" s="141"/>
      <c r="V1" s="141"/>
      <c r="W1" s="141"/>
    </row>
    <row r="2" spans="1:23" ht="45.75" customHeight="1">
      <c r="A2" s="142" t="str">
        <f>"2026"&amp;"年部门基本支出预算表"</f>
        <v>2026年部门基本支出预算表</v>
      </c>
      <c r="B2" s="142"/>
      <c r="C2" s="142"/>
      <c r="D2" s="142"/>
      <c r="E2" s="142"/>
      <c r="F2" s="142"/>
      <c r="G2" s="142"/>
      <c r="H2" s="142"/>
      <c r="I2" s="142"/>
      <c r="J2" s="142"/>
      <c r="K2" s="142"/>
      <c r="L2" s="142"/>
      <c r="M2" s="142"/>
      <c r="N2" s="142"/>
      <c r="O2" s="142"/>
      <c r="P2" s="142"/>
      <c r="Q2" s="142"/>
      <c r="R2" s="142"/>
      <c r="S2" s="142"/>
      <c r="T2" s="142"/>
      <c r="U2" s="142"/>
      <c r="V2" s="142"/>
      <c r="W2" s="142"/>
    </row>
    <row r="3" spans="1:23" ht="18.75" customHeight="1">
      <c r="A3" s="143" t="str">
        <f>"单位名称："&amp;"瑞丽市人民政府办公室"</f>
        <v>单位名称：瑞丽市人民政府办公室</v>
      </c>
      <c r="B3" s="143"/>
      <c r="C3" s="143"/>
      <c r="D3" s="143"/>
      <c r="E3" s="143"/>
      <c r="F3" s="143"/>
      <c r="G3" s="143"/>
      <c r="H3" s="71"/>
      <c r="I3" s="71"/>
      <c r="J3" s="71"/>
      <c r="K3" s="71"/>
      <c r="L3" s="71"/>
      <c r="M3" s="71"/>
      <c r="N3" s="71"/>
      <c r="O3" s="71"/>
      <c r="P3" s="71"/>
      <c r="Q3" s="71"/>
      <c r="R3" s="71"/>
      <c r="S3" s="71"/>
      <c r="T3" s="141" t="s">
        <v>53</v>
      </c>
      <c r="U3" s="141"/>
      <c r="V3" s="141"/>
      <c r="W3" s="141"/>
    </row>
    <row r="4" spans="1:23" ht="18.75" customHeight="1">
      <c r="A4" s="140" t="s">
        <v>187</v>
      </c>
      <c r="B4" s="140" t="s">
        <v>188</v>
      </c>
      <c r="C4" s="140" t="s">
        <v>189</v>
      </c>
      <c r="D4" s="140" t="s">
        <v>190</v>
      </c>
      <c r="E4" s="140" t="s">
        <v>191</v>
      </c>
      <c r="F4" s="140" t="s">
        <v>192</v>
      </c>
      <c r="G4" s="140" t="s">
        <v>193</v>
      </c>
      <c r="H4" s="140" t="s">
        <v>194</v>
      </c>
      <c r="I4" s="140"/>
      <c r="J4" s="140"/>
      <c r="K4" s="140"/>
      <c r="L4" s="140"/>
      <c r="M4" s="140"/>
      <c r="N4" s="140"/>
      <c r="O4" s="140"/>
      <c r="P4" s="140"/>
      <c r="Q4" s="140"/>
      <c r="R4" s="140"/>
      <c r="S4" s="140"/>
      <c r="T4" s="140"/>
      <c r="U4" s="140"/>
      <c r="V4" s="140"/>
      <c r="W4" s="140"/>
    </row>
    <row r="5" spans="1:23" ht="28.35" customHeight="1">
      <c r="A5" s="140"/>
      <c r="B5" s="140"/>
      <c r="C5" s="140"/>
      <c r="D5" s="140"/>
      <c r="E5" s="140"/>
      <c r="F5" s="140"/>
      <c r="G5" s="140"/>
      <c r="H5" s="140" t="s">
        <v>195</v>
      </c>
      <c r="I5" s="140" t="s">
        <v>60</v>
      </c>
      <c r="J5" s="140" t="s">
        <v>196</v>
      </c>
      <c r="K5" s="140" t="s">
        <v>197</v>
      </c>
      <c r="L5" s="140" t="s">
        <v>198</v>
      </c>
      <c r="M5" s="140" t="s">
        <v>199</v>
      </c>
      <c r="N5" s="140" t="s">
        <v>200</v>
      </c>
      <c r="O5" s="140" t="s">
        <v>61</v>
      </c>
      <c r="P5" s="140" t="s">
        <v>62</v>
      </c>
      <c r="Q5" s="140" t="s">
        <v>63</v>
      </c>
      <c r="R5" s="140" t="s">
        <v>77</v>
      </c>
      <c r="S5" s="140"/>
      <c r="T5" s="140"/>
      <c r="U5" s="140"/>
      <c r="V5" s="140"/>
      <c r="W5" s="140"/>
    </row>
    <row r="6" spans="1:23" ht="24" customHeight="1">
      <c r="A6" s="140"/>
      <c r="B6" s="140"/>
      <c r="C6" s="140"/>
      <c r="D6" s="140"/>
      <c r="E6" s="140"/>
      <c r="F6" s="140"/>
      <c r="G6" s="140"/>
      <c r="H6" s="140"/>
      <c r="I6" s="140" t="s">
        <v>201</v>
      </c>
      <c r="J6" s="140" t="s">
        <v>196</v>
      </c>
      <c r="K6" s="140" t="s">
        <v>197</v>
      </c>
      <c r="L6" s="140" t="s">
        <v>198</v>
      </c>
      <c r="M6" s="140" t="s">
        <v>199</v>
      </c>
      <c r="N6" s="140" t="s">
        <v>60</v>
      </c>
      <c r="O6" s="140" t="s">
        <v>61</v>
      </c>
      <c r="P6" s="140" t="s">
        <v>62</v>
      </c>
      <c r="Q6" s="140"/>
      <c r="R6" s="140" t="s">
        <v>59</v>
      </c>
      <c r="S6" s="140" t="s">
        <v>66</v>
      </c>
      <c r="T6" s="140" t="s">
        <v>67</v>
      </c>
      <c r="U6" s="140" t="s">
        <v>68</v>
      </c>
      <c r="V6" s="140" t="s">
        <v>69</v>
      </c>
      <c r="W6" s="140" t="s">
        <v>70</v>
      </c>
    </row>
    <row r="7" spans="1:23" ht="32.1" customHeight="1">
      <c r="A7" s="140"/>
      <c r="B7" s="140"/>
      <c r="C7" s="140"/>
      <c r="D7" s="140"/>
      <c r="E7" s="140"/>
      <c r="F7" s="140"/>
      <c r="G7" s="140"/>
      <c r="H7" s="140"/>
      <c r="I7" s="140" t="s">
        <v>59</v>
      </c>
      <c r="J7" s="140"/>
      <c r="K7" s="140"/>
      <c r="L7" s="140"/>
      <c r="M7" s="140"/>
      <c r="N7" s="140"/>
      <c r="O7" s="140"/>
      <c r="P7" s="140"/>
      <c r="Q7" s="140"/>
      <c r="R7" s="140"/>
      <c r="S7" s="140"/>
      <c r="T7" s="140"/>
      <c r="U7" s="140"/>
      <c r="V7" s="140"/>
      <c r="W7" s="140"/>
    </row>
    <row r="8" spans="1:23" ht="18.75" customHeight="1">
      <c r="A8" s="72" t="s">
        <v>85</v>
      </c>
      <c r="B8" s="72" t="s">
        <v>86</v>
      </c>
      <c r="C8" s="72" t="s">
        <v>87</v>
      </c>
      <c r="D8" s="72" t="s">
        <v>88</v>
      </c>
      <c r="E8" s="72" t="s">
        <v>89</v>
      </c>
      <c r="F8" s="72" t="s">
        <v>90</v>
      </c>
      <c r="G8" s="72" t="s">
        <v>91</v>
      </c>
      <c r="H8" s="72" t="s">
        <v>92</v>
      </c>
      <c r="I8" s="72" t="s">
        <v>93</v>
      </c>
      <c r="J8" s="72" t="s">
        <v>94</v>
      </c>
      <c r="K8" s="72" t="s">
        <v>95</v>
      </c>
      <c r="L8" s="72" t="s">
        <v>96</v>
      </c>
      <c r="M8" s="72" t="s">
        <v>97</v>
      </c>
      <c r="N8" s="72" t="s">
        <v>98</v>
      </c>
      <c r="O8" s="72" t="s">
        <v>99</v>
      </c>
      <c r="P8" s="72" t="s">
        <v>202</v>
      </c>
      <c r="Q8" s="72" t="s">
        <v>203</v>
      </c>
      <c r="R8" s="72" t="s">
        <v>204</v>
      </c>
      <c r="S8" s="72" t="s">
        <v>205</v>
      </c>
      <c r="T8" s="72" t="s">
        <v>206</v>
      </c>
      <c r="U8" s="72" t="s">
        <v>207</v>
      </c>
      <c r="V8" s="72" t="s">
        <v>208</v>
      </c>
      <c r="W8" s="72" t="s">
        <v>209</v>
      </c>
    </row>
    <row r="9" spans="1:23" ht="53.25" customHeight="1">
      <c r="A9" s="69" t="s">
        <v>72</v>
      </c>
      <c r="B9" s="69"/>
      <c r="C9" s="69"/>
      <c r="D9" s="69"/>
      <c r="E9" s="69"/>
      <c r="F9" s="69"/>
      <c r="G9" s="69"/>
      <c r="H9" s="70">
        <v>8350909.5999999996</v>
      </c>
      <c r="I9" s="70">
        <v>8350909.5999999996</v>
      </c>
      <c r="J9" s="70"/>
      <c r="K9" s="70"/>
      <c r="L9" s="70">
        <v>8350909.5999999996</v>
      </c>
      <c r="M9" s="70"/>
      <c r="N9" s="70"/>
      <c r="O9" s="70"/>
      <c r="P9" s="70"/>
      <c r="Q9" s="70"/>
      <c r="R9" s="70"/>
      <c r="S9" s="70"/>
      <c r="T9" s="70"/>
      <c r="U9" s="70"/>
      <c r="V9" s="70"/>
      <c r="W9" s="70"/>
    </row>
    <row r="10" spans="1:23" ht="53.25" customHeight="1" outlineLevel="1">
      <c r="A10" s="69" t="s">
        <v>72</v>
      </c>
      <c r="B10" s="69" t="s">
        <v>210</v>
      </c>
      <c r="C10" s="69" t="s">
        <v>211</v>
      </c>
      <c r="D10" s="69" t="s">
        <v>104</v>
      </c>
      <c r="E10" s="69" t="s">
        <v>105</v>
      </c>
      <c r="F10" s="69" t="s">
        <v>212</v>
      </c>
      <c r="G10" s="69" t="s">
        <v>213</v>
      </c>
      <c r="H10" s="70">
        <v>159346</v>
      </c>
      <c r="I10" s="70">
        <v>159346</v>
      </c>
      <c r="J10" s="70"/>
      <c r="K10" s="70"/>
      <c r="L10" s="70">
        <v>159346</v>
      </c>
      <c r="M10" s="70"/>
      <c r="N10" s="70"/>
      <c r="O10" s="70"/>
      <c r="P10" s="70"/>
      <c r="Q10" s="70"/>
      <c r="R10" s="70"/>
      <c r="S10" s="70"/>
      <c r="T10" s="70"/>
      <c r="U10" s="70"/>
      <c r="V10" s="70"/>
      <c r="W10" s="70"/>
    </row>
    <row r="11" spans="1:23" ht="53.25" customHeight="1" outlineLevel="1">
      <c r="A11" s="69" t="s">
        <v>72</v>
      </c>
      <c r="B11" s="69" t="s">
        <v>214</v>
      </c>
      <c r="C11" s="69" t="s">
        <v>215</v>
      </c>
      <c r="D11" s="69" t="s">
        <v>104</v>
      </c>
      <c r="E11" s="69" t="s">
        <v>105</v>
      </c>
      <c r="F11" s="69" t="s">
        <v>216</v>
      </c>
      <c r="G11" s="69" t="s">
        <v>217</v>
      </c>
      <c r="H11" s="70">
        <v>1912152</v>
      </c>
      <c r="I11" s="70">
        <v>1912152</v>
      </c>
      <c r="J11" s="70"/>
      <c r="K11" s="70"/>
      <c r="L11" s="70">
        <v>1912152</v>
      </c>
      <c r="M11" s="69"/>
      <c r="N11" s="70"/>
      <c r="O11" s="70"/>
      <c r="P11" s="70"/>
      <c r="Q11" s="70"/>
      <c r="R11" s="70"/>
      <c r="S11" s="70"/>
      <c r="T11" s="70"/>
      <c r="U11" s="70"/>
      <c r="V11" s="70"/>
      <c r="W11" s="70"/>
    </row>
    <row r="12" spans="1:23" ht="53.25" customHeight="1" outlineLevel="1">
      <c r="A12" s="69" t="s">
        <v>72</v>
      </c>
      <c r="B12" s="69" t="s">
        <v>210</v>
      </c>
      <c r="C12" s="69" t="s">
        <v>211</v>
      </c>
      <c r="D12" s="69" t="s">
        <v>104</v>
      </c>
      <c r="E12" s="69" t="s">
        <v>105</v>
      </c>
      <c r="F12" s="69" t="s">
        <v>212</v>
      </c>
      <c r="G12" s="69" t="s">
        <v>213</v>
      </c>
      <c r="H12" s="70">
        <v>29673</v>
      </c>
      <c r="I12" s="70">
        <v>29673</v>
      </c>
      <c r="J12" s="70"/>
      <c r="K12" s="70"/>
      <c r="L12" s="70">
        <v>29673</v>
      </c>
      <c r="M12" s="69"/>
      <c r="N12" s="70"/>
      <c r="O12" s="70"/>
      <c r="P12" s="70"/>
      <c r="Q12" s="70"/>
      <c r="R12" s="70"/>
      <c r="S12" s="70"/>
      <c r="T12" s="70"/>
      <c r="U12" s="70"/>
      <c r="V12" s="70"/>
      <c r="W12" s="70"/>
    </row>
    <row r="13" spans="1:23" ht="53.25" customHeight="1" outlineLevel="1">
      <c r="A13" s="69" t="s">
        <v>72</v>
      </c>
      <c r="B13" s="69" t="s">
        <v>214</v>
      </c>
      <c r="C13" s="69" t="s">
        <v>215</v>
      </c>
      <c r="D13" s="69" t="s">
        <v>104</v>
      </c>
      <c r="E13" s="69" t="s">
        <v>105</v>
      </c>
      <c r="F13" s="69" t="s">
        <v>216</v>
      </c>
      <c r="G13" s="69" t="s">
        <v>217</v>
      </c>
      <c r="H13" s="70">
        <v>426960</v>
      </c>
      <c r="I13" s="70">
        <v>426960</v>
      </c>
      <c r="J13" s="70"/>
      <c r="K13" s="70"/>
      <c r="L13" s="70">
        <v>426960</v>
      </c>
      <c r="M13" s="69"/>
      <c r="N13" s="70"/>
      <c r="O13" s="70"/>
      <c r="P13" s="70"/>
      <c r="Q13" s="70"/>
      <c r="R13" s="70"/>
      <c r="S13" s="70"/>
      <c r="T13" s="70"/>
      <c r="U13" s="70"/>
      <c r="V13" s="70"/>
      <c r="W13" s="70"/>
    </row>
    <row r="14" spans="1:23" ht="53.25" customHeight="1" outlineLevel="1">
      <c r="A14" s="69" t="s">
        <v>72</v>
      </c>
      <c r="B14" s="69" t="s">
        <v>218</v>
      </c>
      <c r="C14" s="69" t="s">
        <v>219</v>
      </c>
      <c r="D14" s="69" t="s">
        <v>104</v>
      </c>
      <c r="E14" s="69" t="s">
        <v>105</v>
      </c>
      <c r="F14" s="69" t="s">
        <v>220</v>
      </c>
      <c r="G14" s="69" t="s">
        <v>221</v>
      </c>
      <c r="H14" s="70"/>
      <c r="I14" s="70"/>
      <c r="J14" s="70"/>
      <c r="K14" s="70"/>
      <c r="L14" s="70"/>
      <c r="M14" s="69"/>
      <c r="N14" s="70"/>
      <c r="O14" s="70"/>
      <c r="P14" s="70"/>
      <c r="Q14" s="70"/>
      <c r="R14" s="70"/>
      <c r="S14" s="70"/>
      <c r="T14" s="70"/>
      <c r="U14" s="70"/>
      <c r="V14" s="70"/>
      <c r="W14" s="70"/>
    </row>
    <row r="15" spans="1:23" ht="53.25" customHeight="1" outlineLevel="1">
      <c r="A15" s="69" t="s">
        <v>72</v>
      </c>
      <c r="B15" s="69" t="s">
        <v>218</v>
      </c>
      <c r="C15" s="69" t="s">
        <v>219</v>
      </c>
      <c r="D15" s="69" t="s">
        <v>104</v>
      </c>
      <c r="E15" s="69" t="s">
        <v>105</v>
      </c>
      <c r="F15" s="69" t="s">
        <v>220</v>
      </c>
      <c r="G15" s="69" t="s">
        <v>221</v>
      </c>
      <c r="H15" s="70">
        <v>2089764</v>
      </c>
      <c r="I15" s="70">
        <v>2089764</v>
      </c>
      <c r="J15" s="70"/>
      <c r="K15" s="70"/>
      <c r="L15" s="70">
        <v>2089764</v>
      </c>
      <c r="M15" s="69"/>
      <c r="N15" s="70"/>
      <c r="O15" s="70"/>
      <c r="P15" s="70"/>
      <c r="Q15" s="70"/>
      <c r="R15" s="70"/>
      <c r="S15" s="70"/>
      <c r="T15" s="70"/>
      <c r="U15" s="70"/>
      <c r="V15" s="70"/>
      <c r="W15" s="70"/>
    </row>
    <row r="16" spans="1:23" ht="53.25" customHeight="1" outlineLevel="1">
      <c r="A16" s="69" t="s">
        <v>72</v>
      </c>
      <c r="B16" s="69" t="s">
        <v>218</v>
      </c>
      <c r="C16" s="69" t="s">
        <v>219</v>
      </c>
      <c r="D16" s="69" t="s">
        <v>104</v>
      </c>
      <c r="E16" s="69" t="s">
        <v>105</v>
      </c>
      <c r="F16" s="69" t="s">
        <v>220</v>
      </c>
      <c r="G16" s="69" t="s">
        <v>221</v>
      </c>
      <c r="H16" s="70">
        <v>379246</v>
      </c>
      <c r="I16" s="70">
        <v>379246</v>
      </c>
      <c r="J16" s="70"/>
      <c r="K16" s="70"/>
      <c r="L16" s="70">
        <v>379246</v>
      </c>
      <c r="M16" s="69"/>
      <c r="N16" s="70"/>
      <c r="O16" s="70"/>
      <c r="P16" s="70"/>
      <c r="Q16" s="70"/>
      <c r="R16" s="70"/>
      <c r="S16" s="70"/>
      <c r="T16" s="70"/>
      <c r="U16" s="70"/>
      <c r="V16" s="70"/>
      <c r="W16" s="70"/>
    </row>
    <row r="17" spans="1:23" ht="53.25" customHeight="1" outlineLevel="1">
      <c r="A17" s="69" t="s">
        <v>72</v>
      </c>
      <c r="B17" s="69" t="s">
        <v>222</v>
      </c>
      <c r="C17" s="69" t="s">
        <v>223</v>
      </c>
      <c r="D17" s="69" t="s">
        <v>104</v>
      </c>
      <c r="E17" s="69" t="s">
        <v>105</v>
      </c>
      <c r="F17" s="69" t="s">
        <v>212</v>
      </c>
      <c r="G17" s="69" t="s">
        <v>213</v>
      </c>
      <c r="H17" s="70">
        <v>21000</v>
      </c>
      <c r="I17" s="70">
        <v>21000</v>
      </c>
      <c r="J17" s="70"/>
      <c r="K17" s="70"/>
      <c r="L17" s="70">
        <v>21000</v>
      </c>
      <c r="M17" s="69"/>
      <c r="N17" s="70"/>
      <c r="O17" s="70"/>
      <c r="P17" s="70"/>
      <c r="Q17" s="70"/>
      <c r="R17" s="70"/>
      <c r="S17" s="70"/>
      <c r="T17" s="70"/>
      <c r="U17" s="70"/>
      <c r="V17" s="70"/>
      <c r="W17" s="70"/>
    </row>
    <row r="18" spans="1:23" ht="53.25" customHeight="1" outlineLevel="1">
      <c r="A18" s="69" t="s">
        <v>72</v>
      </c>
      <c r="B18" s="69" t="s">
        <v>224</v>
      </c>
      <c r="C18" s="69" t="s">
        <v>225</v>
      </c>
      <c r="D18" s="69" t="s">
        <v>112</v>
      </c>
      <c r="E18" s="69" t="s">
        <v>113</v>
      </c>
      <c r="F18" s="69" t="s">
        <v>226</v>
      </c>
      <c r="G18" s="69" t="s">
        <v>227</v>
      </c>
      <c r="H18" s="70">
        <v>701715.52</v>
      </c>
      <c r="I18" s="70">
        <v>701715.52</v>
      </c>
      <c r="J18" s="70"/>
      <c r="K18" s="70"/>
      <c r="L18" s="70">
        <v>701715.52</v>
      </c>
      <c r="M18" s="69"/>
      <c r="N18" s="70"/>
      <c r="O18" s="70"/>
      <c r="P18" s="70"/>
      <c r="Q18" s="70"/>
      <c r="R18" s="70"/>
      <c r="S18" s="70"/>
      <c r="T18" s="70"/>
      <c r="U18" s="70"/>
      <c r="V18" s="70"/>
      <c r="W18" s="70"/>
    </row>
    <row r="19" spans="1:23" ht="53.25" customHeight="1" outlineLevel="1">
      <c r="A19" s="69" t="s">
        <v>72</v>
      </c>
      <c r="B19" s="69" t="s">
        <v>224</v>
      </c>
      <c r="C19" s="69" t="s">
        <v>225</v>
      </c>
      <c r="D19" s="69" t="s">
        <v>112</v>
      </c>
      <c r="E19" s="69" t="s">
        <v>113</v>
      </c>
      <c r="F19" s="69" t="s">
        <v>226</v>
      </c>
      <c r="G19" s="69" t="s">
        <v>227</v>
      </c>
      <c r="H19" s="70">
        <v>140441</v>
      </c>
      <c r="I19" s="70">
        <v>140441</v>
      </c>
      <c r="J19" s="70"/>
      <c r="K19" s="70"/>
      <c r="L19" s="70">
        <v>140441</v>
      </c>
      <c r="M19" s="69"/>
      <c r="N19" s="70"/>
      <c r="O19" s="70"/>
      <c r="P19" s="70"/>
      <c r="Q19" s="70"/>
      <c r="R19" s="70"/>
      <c r="S19" s="70"/>
      <c r="T19" s="70"/>
      <c r="U19" s="70"/>
      <c r="V19" s="70"/>
      <c r="W19" s="70"/>
    </row>
    <row r="20" spans="1:23" ht="53.25" customHeight="1" outlineLevel="1">
      <c r="A20" s="69" t="s">
        <v>72</v>
      </c>
      <c r="B20" s="69" t="s">
        <v>228</v>
      </c>
      <c r="C20" s="69" t="s">
        <v>229</v>
      </c>
      <c r="D20" s="69" t="s">
        <v>123</v>
      </c>
      <c r="E20" s="69" t="s">
        <v>124</v>
      </c>
      <c r="F20" s="69" t="s">
        <v>230</v>
      </c>
      <c r="G20" s="69" t="s">
        <v>231</v>
      </c>
      <c r="H20" s="70"/>
      <c r="I20" s="70"/>
      <c r="J20" s="70"/>
      <c r="K20" s="70"/>
      <c r="L20" s="70"/>
      <c r="M20" s="69"/>
      <c r="N20" s="70"/>
      <c r="O20" s="70"/>
      <c r="P20" s="70"/>
      <c r="Q20" s="70"/>
      <c r="R20" s="70"/>
      <c r="S20" s="70"/>
      <c r="T20" s="70"/>
      <c r="U20" s="70"/>
      <c r="V20" s="70"/>
      <c r="W20" s="70"/>
    </row>
    <row r="21" spans="1:23" ht="53.25" customHeight="1" outlineLevel="1">
      <c r="A21" s="69" t="s">
        <v>72</v>
      </c>
      <c r="B21" s="69" t="s">
        <v>228</v>
      </c>
      <c r="C21" s="69" t="s">
        <v>229</v>
      </c>
      <c r="D21" s="69" t="s">
        <v>121</v>
      </c>
      <c r="E21" s="69" t="s">
        <v>122</v>
      </c>
      <c r="F21" s="69" t="s">
        <v>230</v>
      </c>
      <c r="G21" s="69" t="s">
        <v>231</v>
      </c>
      <c r="H21" s="70">
        <v>23450</v>
      </c>
      <c r="I21" s="70">
        <v>23450</v>
      </c>
      <c r="J21" s="70"/>
      <c r="K21" s="70"/>
      <c r="L21" s="70">
        <v>23450</v>
      </c>
      <c r="M21" s="69"/>
      <c r="N21" s="70"/>
      <c r="O21" s="70"/>
      <c r="P21" s="70"/>
      <c r="Q21" s="70"/>
      <c r="R21" s="70"/>
      <c r="S21" s="70"/>
      <c r="T21" s="70"/>
      <c r="U21" s="70"/>
      <c r="V21" s="70"/>
      <c r="W21" s="70"/>
    </row>
    <row r="22" spans="1:23" ht="53.25" customHeight="1" outlineLevel="1">
      <c r="A22" s="69" t="s">
        <v>72</v>
      </c>
      <c r="B22" s="69" t="s">
        <v>232</v>
      </c>
      <c r="C22" s="69" t="s">
        <v>233</v>
      </c>
      <c r="D22" s="69" t="s">
        <v>121</v>
      </c>
      <c r="E22" s="69" t="s">
        <v>122</v>
      </c>
      <c r="F22" s="69" t="s">
        <v>230</v>
      </c>
      <c r="G22" s="69" t="s">
        <v>231</v>
      </c>
      <c r="H22" s="70">
        <v>263144</v>
      </c>
      <c r="I22" s="70">
        <v>263144</v>
      </c>
      <c r="J22" s="70"/>
      <c r="K22" s="70"/>
      <c r="L22" s="70">
        <v>263144</v>
      </c>
      <c r="M22" s="69"/>
      <c r="N22" s="70"/>
      <c r="O22" s="70"/>
      <c r="P22" s="70"/>
      <c r="Q22" s="70"/>
      <c r="R22" s="70"/>
      <c r="S22" s="70"/>
      <c r="T22" s="70"/>
      <c r="U22" s="70"/>
      <c r="V22" s="70"/>
      <c r="W22" s="70"/>
    </row>
    <row r="23" spans="1:23" ht="53.25" customHeight="1" outlineLevel="1">
      <c r="A23" s="69" t="s">
        <v>72</v>
      </c>
      <c r="B23" s="69" t="s">
        <v>234</v>
      </c>
      <c r="C23" s="69" t="s">
        <v>235</v>
      </c>
      <c r="D23" s="69" t="s">
        <v>121</v>
      </c>
      <c r="E23" s="69" t="s">
        <v>122</v>
      </c>
      <c r="F23" s="69" t="s">
        <v>230</v>
      </c>
      <c r="G23" s="69" t="s">
        <v>231</v>
      </c>
      <c r="H23" s="70">
        <v>17543</v>
      </c>
      <c r="I23" s="70">
        <v>17543</v>
      </c>
      <c r="J23" s="70"/>
      <c r="K23" s="70"/>
      <c r="L23" s="70">
        <v>17543</v>
      </c>
      <c r="M23" s="69"/>
      <c r="N23" s="70"/>
      <c r="O23" s="70"/>
      <c r="P23" s="70"/>
      <c r="Q23" s="70"/>
      <c r="R23" s="70"/>
      <c r="S23" s="70"/>
      <c r="T23" s="70"/>
      <c r="U23" s="70"/>
      <c r="V23" s="70"/>
      <c r="W23" s="70"/>
    </row>
    <row r="24" spans="1:23" ht="53.25" customHeight="1" outlineLevel="1">
      <c r="A24" s="69" t="s">
        <v>72</v>
      </c>
      <c r="B24" s="69" t="s">
        <v>234</v>
      </c>
      <c r="C24" s="69" t="s">
        <v>235</v>
      </c>
      <c r="D24" s="69" t="s">
        <v>123</v>
      </c>
      <c r="E24" s="69" t="s">
        <v>124</v>
      </c>
      <c r="F24" s="69" t="s">
        <v>230</v>
      </c>
      <c r="G24" s="69" t="s">
        <v>231</v>
      </c>
      <c r="H24" s="70"/>
      <c r="I24" s="70"/>
      <c r="J24" s="70"/>
      <c r="K24" s="70"/>
      <c r="L24" s="70"/>
      <c r="M24" s="69"/>
      <c r="N24" s="70"/>
      <c r="O24" s="70"/>
      <c r="P24" s="70"/>
      <c r="Q24" s="70"/>
      <c r="R24" s="70"/>
      <c r="S24" s="70"/>
      <c r="T24" s="70"/>
      <c r="U24" s="70"/>
      <c r="V24" s="70"/>
      <c r="W24" s="70"/>
    </row>
    <row r="25" spans="1:23" ht="53.25" customHeight="1" outlineLevel="1">
      <c r="A25" s="69" t="s">
        <v>72</v>
      </c>
      <c r="B25" s="69" t="s">
        <v>232</v>
      </c>
      <c r="C25" s="69" t="s">
        <v>233</v>
      </c>
      <c r="D25" s="69" t="s">
        <v>121</v>
      </c>
      <c r="E25" s="69" t="s">
        <v>122</v>
      </c>
      <c r="F25" s="69" t="s">
        <v>230</v>
      </c>
      <c r="G25" s="69" t="s">
        <v>231</v>
      </c>
      <c r="H25" s="70">
        <v>52661</v>
      </c>
      <c r="I25" s="70">
        <v>52661</v>
      </c>
      <c r="J25" s="70"/>
      <c r="K25" s="70"/>
      <c r="L25" s="70">
        <v>52661</v>
      </c>
      <c r="M25" s="69"/>
      <c r="N25" s="70"/>
      <c r="O25" s="70"/>
      <c r="P25" s="70"/>
      <c r="Q25" s="70"/>
      <c r="R25" s="70"/>
      <c r="S25" s="70"/>
      <c r="T25" s="70"/>
      <c r="U25" s="70"/>
      <c r="V25" s="70"/>
      <c r="W25" s="70"/>
    </row>
    <row r="26" spans="1:23" ht="53.25" customHeight="1" outlineLevel="1">
      <c r="A26" s="69" t="s">
        <v>72</v>
      </c>
      <c r="B26" s="69" t="s">
        <v>228</v>
      </c>
      <c r="C26" s="69" t="s">
        <v>229</v>
      </c>
      <c r="D26" s="69" t="s">
        <v>121</v>
      </c>
      <c r="E26" s="69" t="s">
        <v>122</v>
      </c>
      <c r="F26" s="69" t="s">
        <v>230</v>
      </c>
      <c r="G26" s="69" t="s">
        <v>231</v>
      </c>
      <c r="H26" s="70">
        <v>2450</v>
      </c>
      <c r="I26" s="70">
        <v>2450</v>
      </c>
      <c r="J26" s="70"/>
      <c r="K26" s="70"/>
      <c r="L26" s="70">
        <v>2450</v>
      </c>
      <c r="M26" s="69"/>
      <c r="N26" s="70"/>
      <c r="O26" s="70"/>
      <c r="P26" s="70"/>
      <c r="Q26" s="70"/>
      <c r="R26" s="70"/>
      <c r="S26" s="70"/>
      <c r="T26" s="70"/>
      <c r="U26" s="70"/>
      <c r="V26" s="70"/>
      <c r="W26" s="70"/>
    </row>
    <row r="27" spans="1:23" ht="53.25" customHeight="1" outlineLevel="1">
      <c r="A27" s="69" t="s">
        <v>72</v>
      </c>
      <c r="B27" s="69" t="s">
        <v>234</v>
      </c>
      <c r="C27" s="69" t="s">
        <v>235</v>
      </c>
      <c r="D27" s="69" t="s">
        <v>121</v>
      </c>
      <c r="E27" s="69" t="s">
        <v>122</v>
      </c>
      <c r="F27" s="69" t="s">
        <v>230</v>
      </c>
      <c r="G27" s="69" t="s">
        <v>231</v>
      </c>
      <c r="H27" s="70">
        <v>3507</v>
      </c>
      <c r="I27" s="70">
        <v>3507</v>
      </c>
      <c r="J27" s="70"/>
      <c r="K27" s="70"/>
      <c r="L27" s="70">
        <v>3507</v>
      </c>
      <c r="M27" s="69"/>
      <c r="N27" s="70"/>
      <c r="O27" s="70"/>
      <c r="P27" s="70"/>
      <c r="Q27" s="70"/>
      <c r="R27" s="70"/>
      <c r="S27" s="70"/>
      <c r="T27" s="70"/>
      <c r="U27" s="70"/>
      <c r="V27" s="70"/>
      <c r="W27" s="70"/>
    </row>
    <row r="28" spans="1:23" ht="53.25" customHeight="1" outlineLevel="1">
      <c r="A28" s="69" t="s">
        <v>72</v>
      </c>
      <c r="B28" s="69" t="s">
        <v>236</v>
      </c>
      <c r="C28" s="69" t="s">
        <v>126</v>
      </c>
      <c r="D28" s="69" t="s">
        <v>125</v>
      </c>
      <c r="E28" s="69" t="s">
        <v>126</v>
      </c>
      <c r="F28" s="69" t="s">
        <v>237</v>
      </c>
      <c r="G28" s="69" t="s">
        <v>238</v>
      </c>
      <c r="H28" s="70">
        <v>251669</v>
      </c>
      <c r="I28" s="70">
        <v>251669</v>
      </c>
      <c r="J28" s="70"/>
      <c r="K28" s="70"/>
      <c r="L28" s="70">
        <v>251669</v>
      </c>
      <c r="M28" s="69"/>
      <c r="N28" s="70"/>
      <c r="O28" s="70"/>
      <c r="P28" s="70"/>
      <c r="Q28" s="70"/>
      <c r="R28" s="70"/>
      <c r="S28" s="70"/>
      <c r="T28" s="70"/>
      <c r="U28" s="70"/>
      <c r="V28" s="70"/>
      <c r="W28" s="70"/>
    </row>
    <row r="29" spans="1:23" ht="53.25" customHeight="1" outlineLevel="1">
      <c r="A29" s="69" t="s">
        <v>72</v>
      </c>
      <c r="B29" s="69" t="s">
        <v>236</v>
      </c>
      <c r="C29" s="69" t="s">
        <v>126</v>
      </c>
      <c r="D29" s="69" t="s">
        <v>125</v>
      </c>
      <c r="E29" s="69" t="s">
        <v>126</v>
      </c>
      <c r="F29" s="69" t="s">
        <v>237</v>
      </c>
      <c r="G29" s="69" t="s">
        <v>238</v>
      </c>
      <c r="H29" s="70">
        <v>35105</v>
      </c>
      <c r="I29" s="70">
        <v>35105</v>
      </c>
      <c r="J29" s="70"/>
      <c r="K29" s="70"/>
      <c r="L29" s="70">
        <v>35105</v>
      </c>
      <c r="M29" s="69"/>
      <c r="N29" s="70"/>
      <c r="O29" s="70"/>
      <c r="P29" s="70"/>
      <c r="Q29" s="70"/>
      <c r="R29" s="70"/>
      <c r="S29" s="70"/>
      <c r="T29" s="70"/>
      <c r="U29" s="70"/>
      <c r="V29" s="70"/>
      <c r="W29" s="70"/>
    </row>
    <row r="30" spans="1:23" ht="53.25" customHeight="1" outlineLevel="1">
      <c r="A30" s="69" t="s">
        <v>72</v>
      </c>
      <c r="B30" s="69" t="s">
        <v>239</v>
      </c>
      <c r="C30" s="69" t="s">
        <v>240</v>
      </c>
      <c r="D30" s="69" t="s">
        <v>127</v>
      </c>
      <c r="E30" s="69" t="s">
        <v>128</v>
      </c>
      <c r="F30" s="69" t="s">
        <v>241</v>
      </c>
      <c r="G30" s="69" t="s">
        <v>242</v>
      </c>
      <c r="H30" s="70">
        <v>13158</v>
      </c>
      <c r="I30" s="70">
        <v>13158</v>
      </c>
      <c r="J30" s="70"/>
      <c r="K30" s="70"/>
      <c r="L30" s="70">
        <v>13158</v>
      </c>
      <c r="M30" s="69"/>
      <c r="N30" s="70"/>
      <c r="O30" s="70"/>
      <c r="P30" s="70"/>
      <c r="Q30" s="70"/>
      <c r="R30" s="70"/>
      <c r="S30" s="70"/>
      <c r="T30" s="70"/>
      <c r="U30" s="70"/>
      <c r="V30" s="70"/>
      <c r="W30" s="70"/>
    </row>
    <row r="31" spans="1:23" ht="53.25" customHeight="1" outlineLevel="1">
      <c r="A31" s="69" t="s">
        <v>72</v>
      </c>
      <c r="B31" s="69" t="s">
        <v>239</v>
      </c>
      <c r="C31" s="69" t="s">
        <v>240</v>
      </c>
      <c r="D31" s="69" t="s">
        <v>127</v>
      </c>
      <c r="E31" s="69" t="s">
        <v>128</v>
      </c>
      <c r="F31" s="69" t="s">
        <v>241</v>
      </c>
      <c r="G31" s="69" t="s">
        <v>242</v>
      </c>
      <c r="H31" s="70"/>
      <c r="I31" s="70"/>
      <c r="J31" s="70"/>
      <c r="K31" s="70"/>
      <c r="L31" s="70"/>
      <c r="M31" s="69"/>
      <c r="N31" s="70"/>
      <c r="O31" s="70"/>
      <c r="P31" s="70"/>
      <c r="Q31" s="70"/>
      <c r="R31" s="70"/>
      <c r="S31" s="70"/>
      <c r="T31" s="70"/>
      <c r="U31" s="70"/>
      <c r="V31" s="70"/>
      <c r="W31" s="70"/>
    </row>
    <row r="32" spans="1:23" ht="53.25" customHeight="1" outlineLevel="1">
      <c r="A32" s="69" t="s">
        <v>72</v>
      </c>
      <c r="B32" s="69" t="s">
        <v>243</v>
      </c>
      <c r="C32" s="69" t="s">
        <v>244</v>
      </c>
      <c r="D32" s="69" t="s">
        <v>116</v>
      </c>
      <c r="E32" s="69" t="s">
        <v>115</v>
      </c>
      <c r="F32" s="69" t="s">
        <v>241</v>
      </c>
      <c r="G32" s="69" t="s">
        <v>242</v>
      </c>
      <c r="H32" s="70">
        <v>16170</v>
      </c>
      <c r="I32" s="70">
        <v>16170</v>
      </c>
      <c r="J32" s="70"/>
      <c r="K32" s="70"/>
      <c r="L32" s="70">
        <v>16170</v>
      </c>
      <c r="M32" s="69"/>
      <c r="N32" s="70"/>
      <c r="O32" s="70"/>
      <c r="P32" s="70"/>
      <c r="Q32" s="70"/>
      <c r="R32" s="70"/>
      <c r="S32" s="70"/>
      <c r="T32" s="70"/>
      <c r="U32" s="70"/>
      <c r="V32" s="70"/>
      <c r="W32" s="70"/>
    </row>
    <row r="33" spans="1:23" ht="53.25" customHeight="1" outlineLevel="1">
      <c r="A33" s="69" t="s">
        <v>72</v>
      </c>
      <c r="B33" s="69" t="s">
        <v>239</v>
      </c>
      <c r="C33" s="69" t="s">
        <v>240</v>
      </c>
      <c r="D33" s="69" t="s">
        <v>127</v>
      </c>
      <c r="E33" s="69" t="s">
        <v>128</v>
      </c>
      <c r="F33" s="69" t="s">
        <v>241</v>
      </c>
      <c r="G33" s="69" t="s">
        <v>242</v>
      </c>
      <c r="H33" s="70">
        <v>2632</v>
      </c>
      <c r="I33" s="70">
        <v>2632</v>
      </c>
      <c r="J33" s="70"/>
      <c r="K33" s="70"/>
      <c r="L33" s="70">
        <v>2632</v>
      </c>
      <c r="M33" s="69"/>
      <c r="N33" s="70"/>
      <c r="O33" s="70"/>
      <c r="P33" s="70"/>
      <c r="Q33" s="70"/>
      <c r="R33" s="70"/>
      <c r="S33" s="70"/>
      <c r="T33" s="70"/>
      <c r="U33" s="70"/>
      <c r="V33" s="70"/>
      <c r="W33" s="70"/>
    </row>
    <row r="34" spans="1:23" ht="53.25" customHeight="1" outlineLevel="1">
      <c r="A34" s="69" t="s">
        <v>72</v>
      </c>
      <c r="B34" s="69" t="s">
        <v>245</v>
      </c>
      <c r="C34" s="69" t="s">
        <v>134</v>
      </c>
      <c r="D34" s="69" t="s">
        <v>133</v>
      </c>
      <c r="E34" s="69" t="s">
        <v>134</v>
      </c>
      <c r="F34" s="69" t="s">
        <v>246</v>
      </c>
      <c r="G34" s="69" t="s">
        <v>134</v>
      </c>
      <c r="H34" s="70">
        <v>526286.64</v>
      </c>
      <c r="I34" s="70">
        <v>526286.64</v>
      </c>
      <c r="J34" s="70"/>
      <c r="K34" s="70"/>
      <c r="L34" s="70">
        <v>526286.64</v>
      </c>
      <c r="M34" s="69"/>
      <c r="N34" s="70"/>
      <c r="O34" s="70"/>
      <c r="P34" s="70"/>
      <c r="Q34" s="70"/>
      <c r="R34" s="70"/>
      <c r="S34" s="70"/>
      <c r="T34" s="70"/>
      <c r="U34" s="70"/>
      <c r="V34" s="70"/>
      <c r="W34" s="70"/>
    </row>
    <row r="35" spans="1:23" ht="53.25" customHeight="1" outlineLevel="1">
      <c r="A35" s="69" t="s">
        <v>72</v>
      </c>
      <c r="B35" s="69" t="s">
        <v>245</v>
      </c>
      <c r="C35" s="69" t="s">
        <v>134</v>
      </c>
      <c r="D35" s="69" t="s">
        <v>133</v>
      </c>
      <c r="E35" s="69" t="s">
        <v>134</v>
      </c>
      <c r="F35" s="69" t="s">
        <v>246</v>
      </c>
      <c r="G35" s="69" t="s">
        <v>134</v>
      </c>
      <c r="H35" s="70">
        <v>105329</v>
      </c>
      <c r="I35" s="70">
        <v>105329</v>
      </c>
      <c r="J35" s="70"/>
      <c r="K35" s="70"/>
      <c r="L35" s="70">
        <v>105329</v>
      </c>
      <c r="M35" s="69"/>
      <c r="N35" s="70"/>
      <c r="O35" s="70"/>
      <c r="P35" s="70"/>
      <c r="Q35" s="70"/>
      <c r="R35" s="70"/>
      <c r="S35" s="70"/>
      <c r="T35" s="70"/>
      <c r="U35" s="70"/>
      <c r="V35" s="70"/>
      <c r="W35" s="70"/>
    </row>
    <row r="36" spans="1:23" ht="53.25" customHeight="1" outlineLevel="1">
      <c r="A36" s="69" t="s">
        <v>72</v>
      </c>
      <c r="B36" s="69" t="s">
        <v>247</v>
      </c>
      <c r="C36" s="69" t="s">
        <v>248</v>
      </c>
      <c r="D36" s="69" t="s">
        <v>104</v>
      </c>
      <c r="E36" s="69" t="s">
        <v>105</v>
      </c>
      <c r="F36" s="69" t="s">
        <v>249</v>
      </c>
      <c r="G36" s="69" t="s">
        <v>250</v>
      </c>
      <c r="H36" s="70">
        <v>222000</v>
      </c>
      <c r="I36" s="70">
        <v>222000</v>
      </c>
      <c r="J36" s="70"/>
      <c r="K36" s="70"/>
      <c r="L36" s="70">
        <v>222000</v>
      </c>
      <c r="M36" s="69"/>
      <c r="N36" s="70"/>
      <c r="O36" s="70"/>
      <c r="P36" s="70"/>
      <c r="Q36" s="70"/>
      <c r="R36" s="70"/>
      <c r="S36" s="70"/>
      <c r="T36" s="70"/>
      <c r="U36" s="70"/>
      <c r="V36" s="70"/>
      <c r="W36" s="70"/>
    </row>
    <row r="37" spans="1:23" ht="53.25" customHeight="1" outlineLevel="1">
      <c r="A37" s="69" t="s">
        <v>72</v>
      </c>
      <c r="B37" s="69" t="s">
        <v>251</v>
      </c>
      <c r="C37" s="69" t="s">
        <v>252</v>
      </c>
      <c r="D37" s="69" t="s">
        <v>104</v>
      </c>
      <c r="E37" s="69" t="s">
        <v>105</v>
      </c>
      <c r="F37" s="69" t="s">
        <v>249</v>
      </c>
      <c r="G37" s="69" t="s">
        <v>250</v>
      </c>
      <c r="H37" s="70">
        <v>75000</v>
      </c>
      <c r="I37" s="70">
        <v>75000</v>
      </c>
      <c r="J37" s="70"/>
      <c r="K37" s="70"/>
      <c r="L37" s="70">
        <v>75000</v>
      </c>
      <c r="M37" s="69"/>
      <c r="N37" s="70"/>
      <c r="O37" s="70"/>
      <c r="P37" s="70"/>
      <c r="Q37" s="70"/>
      <c r="R37" s="70"/>
      <c r="S37" s="70"/>
      <c r="T37" s="70"/>
      <c r="U37" s="70"/>
      <c r="V37" s="70"/>
      <c r="W37" s="70"/>
    </row>
    <row r="38" spans="1:23" ht="53.25" customHeight="1" outlineLevel="1">
      <c r="A38" s="69" t="s">
        <v>72</v>
      </c>
      <c r="B38" s="69" t="s">
        <v>253</v>
      </c>
      <c r="C38" s="69" t="s">
        <v>254</v>
      </c>
      <c r="D38" s="69" t="s">
        <v>104</v>
      </c>
      <c r="E38" s="69" t="s">
        <v>105</v>
      </c>
      <c r="F38" s="69" t="s">
        <v>255</v>
      </c>
      <c r="G38" s="69" t="s">
        <v>256</v>
      </c>
      <c r="H38" s="70">
        <v>74000</v>
      </c>
      <c r="I38" s="70">
        <v>74000</v>
      </c>
      <c r="J38" s="70"/>
      <c r="K38" s="70"/>
      <c r="L38" s="70">
        <v>74000</v>
      </c>
      <c r="M38" s="69"/>
      <c r="N38" s="70"/>
      <c r="O38" s="70"/>
      <c r="P38" s="70"/>
      <c r="Q38" s="70"/>
      <c r="R38" s="70"/>
      <c r="S38" s="70"/>
      <c r="T38" s="70"/>
      <c r="U38" s="70"/>
      <c r="V38" s="70"/>
      <c r="W38" s="70"/>
    </row>
    <row r="39" spans="1:23" ht="53.25" customHeight="1" outlineLevel="1">
      <c r="A39" s="69" t="s">
        <v>72</v>
      </c>
      <c r="B39" s="69" t="s">
        <v>257</v>
      </c>
      <c r="C39" s="69" t="s">
        <v>258</v>
      </c>
      <c r="D39" s="69" t="s">
        <v>104</v>
      </c>
      <c r="E39" s="69" t="s">
        <v>105</v>
      </c>
      <c r="F39" s="69" t="s">
        <v>259</v>
      </c>
      <c r="G39" s="69" t="s">
        <v>260</v>
      </c>
      <c r="H39" s="70">
        <v>30000</v>
      </c>
      <c r="I39" s="70">
        <v>30000</v>
      </c>
      <c r="J39" s="70"/>
      <c r="K39" s="70"/>
      <c r="L39" s="70">
        <v>30000</v>
      </c>
      <c r="M39" s="69"/>
      <c r="N39" s="70"/>
      <c r="O39" s="70"/>
      <c r="P39" s="70"/>
      <c r="Q39" s="70"/>
      <c r="R39" s="70"/>
      <c r="S39" s="70"/>
      <c r="T39" s="70"/>
      <c r="U39" s="70"/>
      <c r="V39" s="70"/>
      <c r="W39" s="70"/>
    </row>
    <row r="40" spans="1:23" ht="53.25" customHeight="1" outlineLevel="1">
      <c r="A40" s="69" t="s">
        <v>72</v>
      </c>
      <c r="B40" s="69" t="s">
        <v>261</v>
      </c>
      <c r="C40" s="69" t="s">
        <v>262</v>
      </c>
      <c r="D40" s="69" t="s">
        <v>104</v>
      </c>
      <c r="E40" s="69" t="s">
        <v>105</v>
      </c>
      <c r="F40" s="69" t="s">
        <v>263</v>
      </c>
      <c r="G40" s="69" t="s">
        <v>264</v>
      </c>
      <c r="H40" s="70">
        <v>140000</v>
      </c>
      <c r="I40" s="70">
        <v>140000</v>
      </c>
      <c r="J40" s="70"/>
      <c r="K40" s="70"/>
      <c r="L40" s="70">
        <v>140000</v>
      </c>
      <c r="M40" s="69"/>
      <c r="N40" s="70"/>
      <c r="O40" s="70"/>
      <c r="P40" s="70"/>
      <c r="Q40" s="70"/>
      <c r="R40" s="70"/>
      <c r="S40" s="70"/>
      <c r="T40" s="70"/>
      <c r="U40" s="70"/>
      <c r="V40" s="70"/>
      <c r="W40" s="70"/>
    </row>
    <row r="41" spans="1:23" ht="53.25" customHeight="1" outlineLevel="1">
      <c r="A41" s="69" t="s">
        <v>72</v>
      </c>
      <c r="B41" s="69" t="s">
        <v>257</v>
      </c>
      <c r="C41" s="69" t="s">
        <v>258</v>
      </c>
      <c r="D41" s="69" t="s">
        <v>104</v>
      </c>
      <c r="E41" s="69" t="s">
        <v>105</v>
      </c>
      <c r="F41" s="69" t="s">
        <v>265</v>
      </c>
      <c r="G41" s="69" t="s">
        <v>266</v>
      </c>
      <c r="H41" s="70">
        <v>19000</v>
      </c>
      <c r="I41" s="70">
        <v>19000</v>
      </c>
      <c r="J41" s="70"/>
      <c r="K41" s="70"/>
      <c r="L41" s="70">
        <v>19000</v>
      </c>
      <c r="M41" s="69"/>
      <c r="N41" s="70"/>
      <c r="O41" s="70"/>
      <c r="P41" s="70"/>
      <c r="Q41" s="70"/>
      <c r="R41" s="70"/>
      <c r="S41" s="70"/>
      <c r="T41" s="70"/>
      <c r="U41" s="70"/>
      <c r="V41" s="70"/>
      <c r="W41" s="70"/>
    </row>
    <row r="42" spans="1:23" ht="53.25" customHeight="1" outlineLevel="1">
      <c r="A42" s="69" t="s">
        <v>72</v>
      </c>
      <c r="B42" s="69" t="s">
        <v>257</v>
      </c>
      <c r="C42" s="69" t="s">
        <v>258</v>
      </c>
      <c r="D42" s="69" t="s">
        <v>104</v>
      </c>
      <c r="E42" s="69" t="s">
        <v>105</v>
      </c>
      <c r="F42" s="69" t="s">
        <v>267</v>
      </c>
      <c r="G42" s="69" t="s">
        <v>268</v>
      </c>
      <c r="H42" s="70">
        <v>49000</v>
      </c>
      <c r="I42" s="70">
        <v>49000</v>
      </c>
      <c r="J42" s="70"/>
      <c r="K42" s="70"/>
      <c r="L42" s="70">
        <v>49000</v>
      </c>
      <c r="M42" s="69"/>
      <c r="N42" s="70"/>
      <c r="O42" s="70"/>
      <c r="P42" s="70"/>
      <c r="Q42" s="70"/>
      <c r="R42" s="70"/>
      <c r="S42" s="70"/>
      <c r="T42" s="70"/>
      <c r="U42" s="70"/>
      <c r="V42" s="70"/>
      <c r="W42" s="70"/>
    </row>
    <row r="43" spans="1:23" ht="53.25" customHeight="1" outlineLevel="1">
      <c r="A43" s="69" t="s">
        <v>72</v>
      </c>
      <c r="B43" s="69" t="s">
        <v>269</v>
      </c>
      <c r="C43" s="69" t="s">
        <v>270</v>
      </c>
      <c r="D43" s="69" t="s">
        <v>110</v>
      </c>
      <c r="E43" s="69" t="s">
        <v>111</v>
      </c>
      <c r="F43" s="69" t="s">
        <v>265</v>
      </c>
      <c r="G43" s="69" t="s">
        <v>266</v>
      </c>
      <c r="H43" s="70">
        <v>16800</v>
      </c>
      <c r="I43" s="70">
        <v>16800</v>
      </c>
      <c r="J43" s="70"/>
      <c r="K43" s="70"/>
      <c r="L43" s="70">
        <v>16800</v>
      </c>
      <c r="M43" s="69"/>
      <c r="N43" s="70"/>
      <c r="O43" s="70"/>
      <c r="P43" s="70"/>
      <c r="Q43" s="70"/>
      <c r="R43" s="70"/>
      <c r="S43" s="70"/>
      <c r="T43" s="70"/>
      <c r="U43" s="70"/>
      <c r="V43" s="70"/>
      <c r="W43" s="70"/>
    </row>
    <row r="44" spans="1:23" ht="53.25" customHeight="1" outlineLevel="1">
      <c r="A44" s="69" t="s">
        <v>72</v>
      </c>
      <c r="B44" s="69" t="s">
        <v>271</v>
      </c>
      <c r="C44" s="69" t="s">
        <v>264</v>
      </c>
      <c r="D44" s="69" t="s">
        <v>104</v>
      </c>
      <c r="E44" s="69" t="s">
        <v>105</v>
      </c>
      <c r="F44" s="69" t="s">
        <v>263</v>
      </c>
      <c r="G44" s="69" t="s">
        <v>264</v>
      </c>
      <c r="H44" s="70">
        <v>102313.44</v>
      </c>
      <c r="I44" s="70">
        <v>102313.44</v>
      </c>
      <c r="J44" s="70"/>
      <c r="K44" s="70"/>
      <c r="L44" s="70">
        <v>102313.44</v>
      </c>
      <c r="M44" s="69"/>
      <c r="N44" s="70"/>
      <c r="O44" s="70"/>
      <c r="P44" s="70"/>
      <c r="Q44" s="70"/>
      <c r="R44" s="70"/>
      <c r="S44" s="70"/>
      <c r="T44" s="70"/>
      <c r="U44" s="70"/>
      <c r="V44" s="70"/>
      <c r="W44" s="70"/>
    </row>
    <row r="45" spans="1:23" ht="53.25" customHeight="1" outlineLevel="1">
      <c r="A45" s="69" t="s">
        <v>72</v>
      </c>
      <c r="B45" s="69" t="s">
        <v>272</v>
      </c>
      <c r="C45" s="69" t="s">
        <v>273</v>
      </c>
      <c r="D45" s="69" t="s">
        <v>104</v>
      </c>
      <c r="E45" s="69" t="s">
        <v>105</v>
      </c>
      <c r="F45" s="69" t="s">
        <v>274</v>
      </c>
      <c r="G45" s="69" t="s">
        <v>275</v>
      </c>
      <c r="H45" s="70">
        <v>375600</v>
      </c>
      <c r="I45" s="70">
        <v>375600</v>
      </c>
      <c r="J45" s="70"/>
      <c r="K45" s="70"/>
      <c r="L45" s="70">
        <v>375600</v>
      </c>
      <c r="M45" s="69"/>
      <c r="N45" s="70"/>
      <c r="O45" s="70"/>
      <c r="P45" s="70"/>
      <c r="Q45" s="70"/>
      <c r="R45" s="70"/>
      <c r="S45" s="70"/>
      <c r="T45" s="70"/>
      <c r="U45" s="70"/>
      <c r="V45" s="70"/>
      <c r="W45" s="70"/>
    </row>
    <row r="46" spans="1:23" ht="53.25" customHeight="1" outlineLevel="1">
      <c r="A46" s="69" t="s">
        <v>72</v>
      </c>
      <c r="B46" s="69" t="s">
        <v>272</v>
      </c>
      <c r="C46" s="69" t="s">
        <v>273</v>
      </c>
      <c r="D46" s="69" t="s">
        <v>104</v>
      </c>
      <c r="E46" s="69" t="s">
        <v>105</v>
      </c>
      <c r="F46" s="69" t="s">
        <v>274</v>
      </c>
      <c r="G46" s="69" t="s">
        <v>275</v>
      </c>
      <c r="H46" s="70">
        <v>73794</v>
      </c>
      <c r="I46" s="70">
        <v>73794</v>
      </c>
      <c r="J46" s="70"/>
      <c r="K46" s="70"/>
      <c r="L46" s="70">
        <v>73794</v>
      </c>
      <c r="M46" s="69"/>
      <c r="N46" s="70"/>
      <c r="O46" s="70"/>
      <c r="P46" s="70"/>
      <c r="Q46" s="70"/>
      <c r="R46" s="70"/>
      <c r="S46" s="70"/>
      <c r="T46" s="70"/>
      <c r="U46" s="70"/>
      <c r="V46" s="70"/>
      <c r="W46" s="70"/>
    </row>
    <row r="47" spans="1:23" ht="30.75" customHeight="1">
      <c r="A47" s="105" t="s">
        <v>56</v>
      </c>
      <c r="B47" s="105"/>
      <c r="C47" s="105"/>
      <c r="D47" s="105"/>
      <c r="E47" s="105"/>
      <c r="F47" s="105"/>
      <c r="G47" s="105"/>
      <c r="H47" s="70">
        <v>8350909.5999999996</v>
      </c>
      <c r="I47" s="70">
        <v>8350909.5999999996</v>
      </c>
      <c r="J47" s="70"/>
      <c r="K47" s="70"/>
      <c r="L47" s="70">
        <v>8350909.5999999996</v>
      </c>
      <c r="M47" s="70"/>
      <c r="N47" s="70"/>
      <c r="O47" s="70"/>
      <c r="P47" s="70"/>
      <c r="Q47" s="70"/>
      <c r="R47" s="70"/>
      <c r="S47" s="70"/>
      <c r="T47" s="70"/>
      <c r="U47" s="70"/>
      <c r="V47" s="70"/>
      <c r="W47" s="70"/>
    </row>
  </sheetData>
  <mergeCells count="32">
    <mergeCell ref="T1:W1"/>
    <mergeCell ref="A2:W2"/>
    <mergeCell ref="A3:G3"/>
    <mergeCell ref="T3:W3"/>
    <mergeCell ref="H4:W4"/>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I5:M5"/>
    <mergeCell ref="N5:P5"/>
    <mergeCell ref="W6:W7"/>
    <mergeCell ref="R6:R7"/>
    <mergeCell ref="S6:S7"/>
    <mergeCell ref="T6:T7"/>
    <mergeCell ref="U6:U7"/>
    <mergeCell ref="V6:V7"/>
  </mergeCells>
  <phoneticPr fontId="22"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sheetPr>
    <outlinePr summaryBelow="0" summaryRight="0"/>
  </sheetPr>
  <dimension ref="A1:W38"/>
  <sheetViews>
    <sheetView showZeros="0" topLeftCell="A22" workbookViewId="0">
      <selection activeCell="C17" sqref="C17"/>
    </sheetView>
  </sheetViews>
  <sheetFormatPr defaultColWidth="10.28515625" defaultRowHeight="15" customHeight="1" outlineLevelRow="1"/>
  <cols>
    <col min="1" max="1" width="5.7109375" customWidth="1"/>
    <col min="2" max="2" width="7.7109375" customWidth="1"/>
    <col min="3" max="3" width="9.85546875" customWidth="1"/>
    <col min="4" max="4" width="10.5703125" customWidth="1"/>
    <col min="5" max="5" width="6" customWidth="1"/>
    <col min="6" max="6" width="7.28515625" customWidth="1"/>
    <col min="7" max="7" width="5.28515625" customWidth="1"/>
    <col min="8" max="8" width="5.85546875" customWidth="1"/>
    <col min="9" max="11" width="12.85546875" customWidth="1"/>
    <col min="12" max="12" width="7.28515625" customWidth="1"/>
    <col min="13" max="13" width="5.85546875" customWidth="1"/>
    <col min="14" max="16" width="4.7109375" customWidth="1"/>
    <col min="17" max="17" width="8" customWidth="1"/>
    <col min="18" max="18" width="11" customWidth="1"/>
    <col min="19" max="20" width="9.85546875" customWidth="1"/>
    <col min="21" max="21" width="7.5703125" customWidth="1"/>
    <col min="22" max="22" width="5" customWidth="1"/>
    <col min="23" max="23" width="11" customWidth="1"/>
  </cols>
  <sheetData>
    <row r="1" spans="1:23" ht="18.75" customHeight="1">
      <c r="A1" s="146" t="s">
        <v>276</v>
      </c>
      <c r="B1" s="146"/>
      <c r="C1" s="146"/>
      <c r="D1" s="146"/>
      <c r="E1" s="146"/>
      <c r="F1" s="146"/>
      <c r="G1" s="146"/>
      <c r="H1" s="146"/>
      <c r="I1" s="146"/>
      <c r="J1" s="146"/>
      <c r="K1" s="146"/>
      <c r="L1" s="146"/>
      <c r="M1" s="146"/>
      <c r="N1" s="146"/>
      <c r="O1" s="146"/>
      <c r="P1" s="146"/>
      <c r="Q1" s="146"/>
      <c r="R1" s="146"/>
      <c r="S1" s="146"/>
      <c r="T1" s="146"/>
      <c r="U1" s="146"/>
      <c r="V1" s="146"/>
      <c r="W1" s="146"/>
    </row>
    <row r="2" spans="1:23" ht="26.25" customHeight="1">
      <c r="A2" s="147" t="str">
        <f>"2026"&amp;"年部门项目支出预算表"</f>
        <v>2026年部门项目支出预算表</v>
      </c>
      <c r="B2" s="147"/>
      <c r="C2" s="147" t="s">
        <v>85</v>
      </c>
      <c r="D2" s="147"/>
      <c r="E2" s="147"/>
      <c r="F2" s="147"/>
      <c r="G2" s="147"/>
      <c r="H2" s="147"/>
      <c r="I2" s="147"/>
      <c r="J2" s="147"/>
      <c r="K2" s="147"/>
      <c r="L2" s="147"/>
      <c r="M2" s="147"/>
      <c r="N2" s="147"/>
      <c r="O2" s="147"/>
      <c r="P2" s="147"/>
      <c r="Q2" s="147"/>
      <c r="R2" s="147"/>
      <c r="S2" s="147"/>
      <c r="T2" s="147"/>
      <c r="U2" s="147"/>
      <c r="V2" s="147"/>
      <c r="W2" s="147"/>
    </row>
    <row r="3" spans="1:23" ht="18.75" customHeight="1">
      <c r="A3" s="148" t="str">
        <f>"单位名称："&amp;"瑞丽市人民政府办公室"</f>
        <v>单位名称：瑞丽市人民政府办公室</v>
      </c>
      <c r="B3" s="148"/>
      <c r="C3" s="148"/>
      <c r="D3" s="148"/>
      <c r="E3" s="148"/>
      <c r="F3" s="148"/>
      <c r="G3" s="148"/>
      <c r="H3" s="67"/>
      <c r="I3" s="67"/>
      <c r="J3" s="67"/>
      <c r="K3" s="67"/>
      <c r="L3" s="67"/>
      <c r="M3" s="67"/>
      <c r="N3" s="67"/>
      <c r="O3" s="67"/>
      <c r="P3" s="67"/>
      <c r="Q3" s="67"/>
      <c r="R3" s="67"/>
      <c r="S3" s="67"/>
      <c r="T3" s="67"/>
      <c r="U3" s="67"/>
      <c r="V3" s="146" t="s">
        <v>53</v>
      </c>
      <c r="W3" s="146"/>
    </row>
    <row r="4" spans="1:23" ht="26.25" customHeight="1">
      <c r="A4" s="144" t="s">
        <v>277</v>
      </c>
      <c r="B4" s="144" t="s">
        <v>188</v>
      </c>
      <c r="C4" s="144" t="s">
        <v>189</v>
      </c>
      <c r="D4" s="144" t="s">
        <v>278</v>
      </c>
      <c r="E4" s="144" t="s">
        <v>190</v>
      </c>
      <c r="F4" s="144" t="s">
        <v>191</v>
      </c>
      <c r="G4" s="144" t="s">
        <v>279</v>
      </c>
      <c r="H4" s="144" t="s">
        <v>280</v>
      </c>
      <c r="I4" s="144" t="s">
        <v>56</v>
      </c>
      <c r="J4" s="144" t="s">
        <v>281</v>
      </c>
      <c r="K4" s="144"/>
      <c r="L4" s="144"/>
      <c r="M4" s="144"/>
      <c r="N4" s="144" t="s">
        <v>200</v>
      </c>
      <c r="O4" s="144"/>
      <c r="P4" s="144"/>
      <c r="Q4" s="144" t="s">
        <v>63</v>
      </c>
      <c r="R4" s="144" t="s">
        <v>77</v>
      </c>
      <c r="S4" s="144"/>
      <c r="T4" s="144"/>
      <c r="U4" s="144"/>
      <c r="V4" s="144"/>
      <c r="W4" s="144"/>
    </row>
    <row r="5" spans="1:23" ht="26.25" customHeight="1">
      <c r="A5" s="144"/>
      <c r="B5" s="144"/>
      <c r="C5" s="144"/>
      <c r="D5" s="144"/>
      <c r="E5" s="144"/>
      <c r="F5" s="144"/>
      <c r="G5" s="144"/>
      <c r="H5" s="144"/>
      <c r="I5" s="144"/>
      <c r="J5" s="144" t="s">
        <v>60</v>
      </c>
      <c r="K5" s="144"/>
      <c r="L5" s="144" t="s">
        <v>61</v>
      </c>
      <c r="M5" s="144" t="s">
        <v>62</v>
      </c>
      <c r="N5" s="144" t="s">
        <v>60</v>
      </c>
      <c r="O5" s="144" t="s">
        <v>61</v>
      </c>
      <c r="P5" s="144" t="s">
        <v>62</v>
      </c>
      <c r="Q5" s="144"/>
      <c r="R5" s="144" t="s">
        <v>59</v>
      </c>
      <c r="S5" s="144" t="s">
        <v>66</v>
      </c>
      <c r="T5" s="144" t="s">
        <v>67</v>
      </c>
      <c r="U5" s="144" t="s">
        <v>68</v>
      </c>
      <c r="V5" s="144" t="s">
        <v>69</v>
      </c>
      <c r="W5" s="144" t="s">
        <v>70</v>
      </c>
    </row>
    <row r="6" spans="1:23" ht="26.25" customHeight="1">
      <c r="A6" s="144"/>
      <c r="B6" s="144"/>
      <c r="C6" s="144"/>
      <c r="D6" s="144"/>
      <c r="E6" s="144"/>
      <c r="F6" s="144"/>
      <c r="G6" s="144"/>
      <c r="H6" s="144"/>
      <c r="I6" s="144"/>
      <c r="J6" s="68" t="s">
        <v>59</v>
      </c>
      <c r="K6" s="68" t="s">
        <v>282</v>
      </c>
      <c r="L6" s="144"/>
      <c r="M6" s="144"/>
      <c r="N6" s="144"/>
      <c r="O6" s="144"/>
      <c r="P6" s="144"/>
      <c r="Q6" s="144"/>
      <c r="R6" s="144"/>
      <c r="S6" s="144"/>
      <c r="T6" s="144"/>
      <c r="U6" s="144"/>
      <c r="V6" s="144"/>
      <c r="W6" s="144"/>
    </row>
    <row r="7" spans="1:23" ht="18.75" customHeight="1">
      <c r="A7" s="68" t="s">
        <v>85</v>
      </c>
      <c r="B7" s="68" t="s">
        <v>86</v>
      </c>
      <c r="C7" s="68" t="s">
        <v>87</v>
      </c>
      <c r="D7" s="68" t="s">
        <v>88</v>
      </c>
      <c r="E7" s="68" t="s">
        <v>89</v>
      </c>
      <c r="F7" s="68" t="s">
        <v>90</v>
      </c>
      <c r="G7" s="68" t="s">
        <v>91</v>
      </c>
      <c r="H7" s="68" t="s">
        <v>92</v>
      </c>
      <c r="I7" s="68" t="s">
        <v>93</v>
      </c>
      <c r="J7" s="68" t="s">
        <v>94</v>
      </c>
      <c r="K7" s="68" t="s">
        <v>95</v>
      </c>
      <c r="L7" s="68" t="s">
        <v>96</v>
      </c>
      <c r="M7" s="68" t="s">
        <v>97</v>
      </c>
      <c r="N7" s="68" t="s">
        <v>98</v>
      </c>
      <c r="O7" s="68" t="s">
        <v>99</v>
      </c>
      <c r="P7" s="68" t="s">
        <v>202</v>
      </c>
      <c r="Q7" s="68" t="s">
        <v>203</v>
      </c>
      <c r="R7" s="68" t="s">
        <v>204</v>
      </c>
      <c r="S7" s="68" t="s">
        <v>205</v>
      </c>
      <c r="T7" s="68" t="s">
        <v>206</v>
      </c>
      <c r="U7" s="68" t="s">
        <v>207</v>
      </c>
      <c r="V7" s="68" t="s">
        <v>208</v>
      </c>
      <c r="W7" s="68" t="s">
        <v>209</v>
      </c>
    </row>
    <row r="8" spans="1:23" ht="52.5" customHeight="1">
      <c r="A8" s="69"/>
      <c r="B8" s="69"/>
      <c r="C8" s="69" t="s">
        <v>283</v>
      </c>
      <c r="D8" s="69"/>
      <c r="E8" s="69"/>
      <c r="F8" s="69"/>
      <c r="G8" s="69"/>
      <c r="H8" s="69"/>
      <c r="I8" s="70">
        <v>145700</v>
      </c>
      <c r="J8" s="70">
        <v>145700</v>
      </c>
      <c r="K8" s="70">
        <v>145700</v>
      </c>
      <c r="L8" s="70"/>
      <c r="M8" s="70"/>
      <c r="N8" s="70"/>
      <c r="O8" s="70"/>
      <c r="P8" s="70"/>
      <c r="Q8" s="70"/>
      <c r="R8" s="70"/>
      <c r="S8" s="70"/>
      <c r="T8" s="70"/>
      <c r="U8" s="70"/>
      <c r="V8" s="70"/>
      <c r="W8" s="70"/>
    </row>
    <row r="9" spans="1:23" ht="52.5" customHeight="1" outlineLevel="1">
      <c r="A9" s="69" t="s">
        <v>284</v>
      </c>
      <c r="B9" s="69" t="s">
        <v>285</v>
      </c>
      <c r="C9" s="69" t="s">
        <v>283</v>
      </c>
      <c r="D9" s="69" t="s">
        <v>72</v>
      </c>
      <c r="E9" s="69" t="s">
        <v>104</v>
      </c>
      <c r="F9" s="69" t="s">
        <v>105</v>
      </c>
      <c r="G9" s="69" t="s">
        <v>286</v>
      </c>
      <c r="H9" s="69" t="s">
        <v>287</v>
      </c>
      <c r="I9" s="70">
        <v>145700</v>
      </c>
      <c r="J9" s="70">
        <v>145700</v>
      </c>
      <c r="K9" s="70">
        <v>145700</v>
      </c>
      <c r="L9" s="70"/>
      <c r="M9" s="70"/>
      <c r="N9" s="70"/>
      <c r="O9" s="70"/>
      <c r="P9" s="70"/>
      <c r="Q9" s="70"/>
      <c r="R9" s="70"/>
      <c r="S9" s="70"/>
      <c r="T9" s="70"/>
      <c r="U9" s="70"/>
      <c r="V9" s="70"/>
      <c r="W9" s="70"/>
    </row>
    <row r="10" spans="1:23" ht="52.5" customHeight="1">
      <c r="A10" s="69"/>
      <c r="B10" s="69"/>
      <c r="C10" s="69" t="s">
        <v>288</v>
      </c>
      <c r="D10" s="69"/>
      <c r="E10" s="69"/>
      <c r="F10" s="69"/>
      <c r="G10" s="69"/>
      <c r="H10" s="69"/>
      <c r="I10" s="70">
        <v>5700</v>
      </c>
      <c r="J10" s="70">
        <v>5700</v>
      </c>
      <c r="K10" s="70">
        <v>5700</v>
      </c>
      <c r="L10" s="70"/>
      <c r="M10" s="70"/>
      <c r="N10" s="69"/>
      <c r="O10" s="69"/>
      <c r="P10" s="69"/>
      <c r="Q10" s="70"/>
      <c r="R10" s="70"/>
      <c r="S10" s="70"/>
      <c r="T10" s="70"/>
      <c r="U10" s="70"/>
      <c r="V10" s="70"/>
      <c r="W10" s="70"/>
    </row>
    <row r="11" spans="1:23" ht="52.5" customHeight="1" outlineLevel="1">
      <c r="A11" s="69" t="s">
        <v>284</v>
      </c>
      <c r="B11" s="69" t="s">
        <v>289</v>
      </c>
      <c r="C11" s="69" t="s">
        <v>288</v>
      </c>
      <c r="D11" s="69" t="s">
        <v>72</v>
      </c>
      <c r="E11" s="69" t="s">
        <v>104</v>
      </c>
      <c r="F11" s="69" t="s">
        <v>105</v>
      </c>
      <c r="G11" s="69" t="s">
        <v>259</v>
      </c>
      <c r="H11" s="69" t="s">
        <v>260</v>
      </c>
      <c r="I11" s="70">
        <v>4700</v>
      </c>
      <c r="J11" s="70">
        <v>4700</v>
      </c>
      <c r="K11" s="70">
        <v>4700</v>
      </c>
      <c r="L11" s="70"/>
      <c r="M11" s="70"/>
      <c r="N11" s="69"/>
      <c r="O11" s="69"/>
      <c r="P11" s="69"/>
      <c r="Q11" s="70"/>
      <c r="R11" s="70"/>
      <c r="S11" s="70"/>
      <c r="T11" s="70"/>
      <c r="U11" s="70"/>
      <c r="V11" s="70"/>
      <c r="W11" s="70"/>
    </row>
    <row r="12" spans="1:23" ht="52.5" customHeight="1" outlineLevel="1">
      <c r="A12" s="69" t="s">
        <v>284</v>
      </c>
      <c r="B12" s="69" t="s">
        <v>289</v>
      </c>
      <c r="C12" s="69" t="s">
        <v>288</v>
      </c>
      <c r="D12" s="69" t="s">
        <v>72</v>
      </c>
      <c r="E12" s="69" t="s">
        <v>104</v>
      </c>
      <c r="F12" s="69" t="s">
        <v>105</v>
      </c>
      <c r="G12" s="69" t="s">
        <v>274</v>
      </c>
      <c r="H12" s="69" t="s">
        <v>275</v>
      </c>
      <c r="I12" s="70">
        <v>1000</v>
      </c>
      <c r="J12" s="70">
        <v>1000</v>
      </c>
      <c r="K12" s="70">
        <v>1000</v>
      </c>
      <c r="L12" s="70"/>
      <c r="M12" s="70"/>
      <c r="N12" s="69"/>
      <c r="O12" s="69"/>
      <c r="P12" s="69"/>
      <c r="Q12" s="70"/>
      <c r="R12" s="70"/>
      <c r="S12" s="70"/>
      <c r="T12" s="70"/>
      <c r="U12" s="70"/>
      <c r="V12" s="70"/>
      <c r="W12" s="70"/>
    </row>
    <row r="13" spans="1:23" ht="52.5" customHeight="1">
      <c r="A13" s="69"/>
      <c r="B13" s="69"/>
      <c r="C13" s="69" t="s">
        <v>290</v>
      </c>
      <c r="D13" s="69"/>
      <c r="E13" s="69"/>
      <c r="F13" s="69"/>
      <c r="G13" s="69"/>
      <c r="H13" s="69"/>
      <c r="I13" s="70">
        <v>3000</v>
      </c>
      <c r="J13" s="70">
        <v>3000</v>
      </c>
      <c r="K13" s="70">
        <v>3000</v>
      </c>
      <c r="L13" s="70"/>
      <c r="M13" s="70"/>
      <c r="N13" s="69"/>
      <c r="O13" s="69"/>
      <c r="P13" s="69"/>
      <c r="Q13" s="70"/>
      <c r="R13" s="70"/>
      <c r="S13" s="70"/>
      <c r="T13" s="70"/>
      <c r="U13" s="70"/>
      <c r="V13" s="70"/>
      <c r="W13" s="70"/>
    </row>
    <row r="14" spans="1:23" ht="52.5" customHeight="1" outlineLevel="1">
      <c r="A14" s="69" t="s">
        <v>284</v>
      </c>
      <c r="B14" s="69" t="s">
        <v>291</v>
      </c>
      <c r="C14" s="69" t="s">
        <v>290</v>
      </c>
      <c r="D14" s="69" t="s">
        <v>72</v>
      </c>
      <c r="E14" s="69" t="s">
        <v>104</v>
      </c>
      <c r="F14" s="69" t="s">
        <v>105</v>
      </c>
      <c r="G14" s="69" t="s">
        <v>259</v>
      </c>
      <c r="H14" s="69" t="s">
        <v>260</v>
      </c>
      <c r="I14" s="70">
        <v>3000</v>
      </c>
      <c r="J14" s="70">
        <v>3000</v>
      </c>
      <c r="K14" s="70">
        <v>3000</v>
      </c>
      <c r="L14" s="70"/>
      <c r="M14" s="70"/>
      <c r="N14" s="69"/>
      <c r="O14" s="69"/>
      <c r="P14" s="69"/>
      <c r="Q14" s="70"/>
      <c r="R14" s="70"/>
      <c r="S14" s="70"/>
      <c r="T14" s="70"/>
      <c r="U14" s="70"/>
      <c r="V14" s="70"/>
      <c r="W14" s="70"/>
    </row>
    <row r="15" spans="1:23" ht="52.5" customHeight="1">
      <c r="A15" s="69"/>
      <c r="B15" s="69"/>
      <c r="C15" s="69" t="s">
        <v>292</v>
      </c>
      <c r="D15" s="69"/>
      <c r="E15" s="69"/>
      <c r="F15" s="69"/>
      <c r="G15" s="69"/>
      <c r="H15" s="69"/>
      <c r="I15" s="70">
        <v>800000</v>
      </c>
      <c r="J15" s="70">
        <v>800000</v>
      </c>
      <c r="K15" s="70">
        <v>800000</v>
      </c>
      <c r="L15" s="70"/>
      <c r="M15" s="70"/>
      <c r="N15" s="69"/>
      <c r="O15" s="69"/>
      <c r="P15" s="69"/>
      <c r="Q15" s="70"/>
      <c r="R15" s="70"/>
      <c r="S15" s="70"/>
      <c r="T15" s="70"/>
      <c r="U15" s="70"/>
      <c r="V15" s="70"/>
      <c r="W15" s="70"/>
    </row>
    <row r="16" spans="1:23" ht="52.5" customHeight="1" outlineLevel="1">
      <c r="A16" s="69" t="s">
        <v>284</v>
      </c>
      <c r="B16" s="69" t="s">
        <v>293</v>
      </c>
      <c r="C16" s="69" t="s">
        <v>292</v>
      </c>
      <c r="D16" s="69" t="s">
        <v>72</v>
      </c>
      <c r="E16" s="69" t="s">
        <v>104</v>
      </c>
      <c r="F16" s="69" t="s">
        <v>105</v>
      </c>
      <c r="G16" s="69" t="s">
        <v>294</v>
      </c>
      <c r="H16" s="69" t="s">
        <v>295</v>
      </c>
      <c r="I16" s="70">
        <v>800000</v>
      </c>
      <c r="J16" s="70">
        <v>800000</v>
      </c>
      <c r="K16" s="70">
        <v>800000</v>
      </c>
      <c r="L16" s="70"/>
      <c r="M16" s="70"/>
      <c r="N16" s="69"/>
      <c r="O16" s="69"/>
      <c r="P16" s="69"/>
      <c r="Q16" s="70"/>
      <c r="R16" s="70"/>
      <c r="S16" s="70"/>
      <c r="T16" s="70"/>
      <c r="U16" s="70"/>
      <c r="V16" s="70"/>
      <c r="W16" s="70"/>
    </row>
    <row r="17" spans="1:23" ht="52.5" customHeight="1" collapsed="1">
      <c r="A17" s="69"/>
      <c r="B17" s="69"/>
      <c r="C17" s="69" t="s">
        <v>296</v>
      </c>
      <c r="D17" s="69"/>
      <c r="E17" s="69"/>
      <c r="F17" s="69"/>
      <c r="G17" s="69"/>
      <c r="H17" s="69"/>
      <c r="I17" s="70">
        <v>100800</v>
      </c>
      <c r="J17" s="70">
        <v>100800</v>
      </c>
      <c r="K17" s="70">
        <v>100800</v>
      </c>
      <c r="L17" s="70"/>
      <c r="M17" s="70"/>
      <c r="N17" s="69"/>
      <c r="O17" s="69"/>
      <c r="P17" s="69"/>
      <c r="Q17" s="70"/>
      <c r="R17" s="70"/>
      <c r="S17" s="70"/>
      <c r="T17" s="70"/>
      <c r="U17" s="70"/>
      <c r="V17" s="70"/>
      <c r="W17" s="70"/>
    </row>
    <row r="18" spans="1:23" ht="52.5" hidden="1" customHeight="1" outlineLevel="1">
      <c r="A18" s="69" t="s">
        <v>284</v>
      </c>
      <c r="B18" s="69" t="s">
        <v>297</v>
      </c>
      <c r="C18" s="69" t="s">
        <v>296</v>
      </c>
      <c r="D18" s="69" t="s">
        <v>72</v>
      </c>
      <c r="E18" s="69" t="s">
        <v>104</v>
      </c>
      <c r="F18" s="69" t="s">
        <v>105</v>
      </c>
      <c r="G18" s="69" t="s">
        <v>294</v>
      </c>
      <c r="H18" s="69" t="s">
        <v>295</v>
      </c>
      <c r="I18" s="70">
        <v>100800</v>
      </c>
      <c r="J18" s="70">
        <v>100800</v>
      </c>
      <c r="K18" s="70">
        <v>100800</v>
      </c>
      <c r="L18" s="70"/>
      <c r="M18" s="70"/>
      <c r="N18" s="69"/>
      <c r="O18" s="69"/>
      <c r="P18" s="69"/>
      <c r="Q18" s="70"/>
      <c r="R18" s="70"/>
      <c r="S18" s="70"/>
      <c r="T18" s="70"/>
      <c r="U18" s="70"/>
      <c r="V18" s="70"/>
      <c r="W18" s="70"/>
    </row>
    <row r="19" spans="1:23" ht="52.5" customHeight="1">
      <c r="A19" s="69"/>
      <c r="B19" s="69"/>
      <c r="C19" s="69" t="s">
        <v>298</v>
      </c>
      <c r="D19" s="69"/>
      <c r="E19" s="69"/>
      <c r="F19" s="69"/>
      <c r="G19" s="69"/>
      <c r="H19" s="69"/>
      <c r="I19" s="70">
        <v>1680000</v>
      </c>
      <c r="J19" s="70">
        <v>1680000</v>
      </c>
      <c r="K19" s="70">
        <v>1680000</v>
      </c>
      <c r="L19" s="70"/>
      <c r="M19" s="70"/>
      <c r="N19" s="69"/>
      <c r="O19" s="69"/>
      <c r="P19" s="69"/>
      <c r="Q19" s="70"/>
      <c r="R19" s="70"/>
      <c r="S19" s="70"/>
      <c r="T19" s="70"/>
      <c r="U19" s="70"/>
      <c r="V19" s="70"/>
      <c r="W19" s="70"/>
    </row>
    <row r="20" spans="1:23" ht="52.5" customHeight="1" outlineLevel="1">
      <c r="A20" s="69" t="s">
        <v>284</v>
      </c>
      <c r="B20" s="69" t="s">
        <v>299</v>
      </c>
      <c r="C20" s="69" t="s">
        <v>298</v>
      </c>
      <c r="D20" s="69" t="s">
        <v>72</v>
      </c>
      <c r="E20" s="69" t="s">
        <v>104</v>
      </c>
      <c r="F20" s="69" t="s">
        <v>105</v>
      </c>
      <c r="G20" s="69" t="s">
        <v>300</v>
      </c>
      <c r="H20" s="69" t="s">
        <v>301</v>
      </c>
      <c r="I20" s="70">
        <v>1680000</v>
      </c>
      <c r="J20" s="70">
        <v>1680000</v>
      </c>
      <c r="K20" s="70">
        <v>1680000</v>
      </c>
      <c r="L20" s="70"/>
      <c r="M20" s="70"/>
      <c r="N20" s="69"/>
      <c r="O20" s="69"/>
      <c r="P20" s="69"/>
      <c r="Q20" s="70"/>
      <c r="R20" s="70"/>
      <c r="S20" s="70"/>
      <c r="T20" s="70"/>
      <c r="U20" s="70"/>
      <c r="V20" s="70"/>
      <c r="W20" s="70"/>
    </row>
    <row r="21" spans="1:23" ht="52.5" customHeight="1">
      <c r="A21" s="69"/>
      <c r="B21" s="69"/>
      <c r="C21" s="69" t="s">
        <v>302</v>
      </c>
      <c r="D21" s="69"/>
      <c r="E21" s="69"/>
      <c r="F21" s="69"/>
      <c r="G21" s="69"/>
      <c r="H21" s="69"/>
      <c r="I21" s="70">
        <v>1700000</v>
      </c>
      <c r="J21" s="70">
        <v>1700000</v>
      </c>
      <c r="K21" s="70">
        <v>1700000</v>
      </c>
      <c r="L21" s="70"/>
      <c r="M21" s="70"/>
      <c r="N21" s="69"/>
      <c r="O21" s="69"/>
      <c r="P21" s="69"/>
      <c r="Q21" s="70"/>
      <c r="R21" s="70"/>
      <c r="S21" s="70"/>
      <c r="T21" s="70"/>
      <c r="U21" s="70"/>
      <c r="V21" s="70"/>
      <c r="W21" s="70"/>
    </row>
    <row r="22" spans="1:23" ht="52.5" customHeight="1" outlineLevel="1">
      <c r="A22" s="69" t="s">
        <v>284</v>
      </c>
      <c r="B22" s="69" t="s">
        <v>303</v>
      </c>
      <c r="C22" s="69" t="s">
        <v>302</v>
      </c>
      <c r="D22" s="69" t="s">
        <v>72</v>
      </c>
      <c r="E22" s="69" t="s">
        <v>104</v>
      </c>
      <c r="F22" s="69" t="s">
        <v>105</v>
      </c>
      <c r="G22" s="69" t="s">
        <v>259</v>
      </c>
      <c r="H22" s="69" t="s">
        <v>260</v>
      </c>
      <c r="I22" s="70">
        <v>155000</v>
      </c>
      <c r="J22" s="70">
        <v>155000</v>
      </c>
      <c r="K22" s="70">
        <v>155000</v>
      </c>
      <c r="L22" s="70"/>
      <c r="M22" s="70"/>
      <c r="N22" s="69"/>
      <c r="O22" s="69"/>
      <c r="P22" s="69"/>
      <c r="Q22" s="70"/>
      <c r="R22" s="70"/>
      <c r="S22" s="70"/>
      <c r="T22" s="70"/>
      <c r="U22" s="70"/>
      <c r="V22" s="70"/>
      <c r="W22" s="70"/>
    </row>
    <row r="23" spans="1:23" ht="52.5" customHeight="1" outlineLevel="1">
      <c r="A23" s="69" t="s">
        <v>284</v>
      </c>
      <c r="B23" s="69" t="s">
        <v>303</v>
      </c>
      <c r="C23" s="69" t="s">
        <v>302</v>
      </c>
      <c r="D23" s="69" t="s">
        <v>72</v>
      </c>
      <c r="E23" s="69" t="s">
        <v>104</v>
      </c>
      <c r="F23" s="69" t="s">
        <v>105</v>
      </c>
      <c r="G23" s="69" t="s">
        <v>304</v>
      </c>
      <c r="H23" s="69" t="s">
        <v>305</v>
      </c>
      <c r="I23" s="70">
        <v>3500</v>
      </c>
      <c r="J23" s="70">
        <v>3500</v>
      </c>
      <c r="K23" s="70">
        <v>3500</v>
      </c>
      <c r="L23" s="70"/>
      <c r="M23" s="70"/>
      <c r="N23" s="69"/>
      <c r="O23" s="69"/>
      <c r="P23" s="69"/>
      <c r="Q23" s="70"/>
      <c r="R23" s="70"/>
      <c r="S23" s="70"/>
      <c r="T23" s="70"/>
      <c r="U23" s="70"/>
      <c r="V23" s="70"/>
      <c r="W23" s="70"/>
    </row>
    <row r="24" spans="1:23" ht="52.5" customHeight="1" outlineLevel="1">
      <c r="A24" s="69" t="s">
        <v>284</v>
      </c>
      <c r="B24" s="69" t="s">
        <v>303</v>
      </c>
      <c r="C24" s="69" t="s">
        <v>302</v>
      </c>
      <c r="D24" s="69" t="s">
        <v>72</v>
      </c>
      <c r="E24" s="69" t="s">
        <v>104</v>
      </c>
      <c r="F24" s="69" t="s">
        <v>105</v>
      </c>
      <c r="G24" s="69" t="s">
        <v>306</v>
      </c>
      <c r="H24" s="69" t="s">
        <v>307</v>
      </c>
      <c r="I24" s="70">
        <v>24000</v>
      </c>
      <c r="J24" s="70">
        <v>24000</v>
      </c>
      <c r="K24" s="70">
        <v>24000</v>
      </c>
      <c r="L24" s="70"/>
      <c r="M24" s="70"/>
      <c r="N24" s="69"/>
      <c r="O24" s="69"/>
      <c r="P24" s="69"/>
      <c r="Q24" s="70"/>
      <c r="R24" s="70"/>
      <c r="S24" s="70"/>
      <c r="T24" s="70"/>
      <c r="U24" s="70"/>
      <c r="V24" s="70"/>
      <c r="W24" s="70"/>
    </row>
    <row r="25" spans="1:23" ht="52.5" customHeight="1" outlineLevel="1">
      <c r="A25" s="69" t="s">
        <v>284</v>
      </c>
      <c r="B25" s="69" t="s">
        <v>303</v>
      </c>
      <c r="C25" s="69" t="s">
        <v>302</v>
      </c>
      <c r="D25" s="69" t="s">
        <v>72</v>
      </c>
      <c r="E25" s="69" t="s">
        <v>104</v>
      </c>
      <c r="F25" s="69" t="s">
        <v>105</v>
      </c>
      <c r="G25" s="69" t="s">
        <v>308</v>
      </c>
      <c r="H25" s="69" t="s">
        <v>309</v>
      </c>
      <c r="I25" s="70">
        <v>120000</v>
      </c>
      <c r="J25" s="70">
        <v>120000</v>
      </c>
      <c r="K25" s="70">
        <v>120000</v>
      </c>
      <c r="L25" s="70"/>
      <c r="M25" s="70"/>
      <c r="N25" s="69"/>
      <c r="O25" s="69"/>
      <c r="P25" s="69"/>
      <c r="Q25" s="70"/>
      <c r="R25" s="70"/>
      <c r="S25" s="70"/>
      <c r="T25" s="70"/>
      <c r="U25" s="70"/>
      <c r="V25" s="70"/>
      <c r="W25" s="70"/>
    </row>
    <row r="26" spans="1:23" ht="52.5" customHeight="1" outlineLevel="1">
      <c r="A26" s="69" t="s">
        <v>284</v>
      </c>
      <c r="B26" s="69" t="s">
        <v>303</v>
      </c>
      <c r="C26" s="69" t="s">
        <v>302</v>
      </c>
      <c r="D26" s="69" t="s">
        <v>72</v>
      </c>
      <c r="E26" s="69" t="s">
        <v>104</v>
      </c>
      <c r="F26" s="69" t="s">
        <v>105</v>
      </c>
      <c r="G26" s="69" t="s">
        <v>310</v>
      </c>
      <c r="H26" s="69" t="s">
        <v>311</v>
      </c>
      <c r="I26" s="70">
        <v>460000</v>
      </c>
      <c r="J26" s="70">
        <v>460000</v>
      </c>
      <c r="K26" s="70">
        <v>460000</v>
      </c>
      <c r="L26" s="70"/>
      <c r="M26" s="70"/>
      <c r="N26" s="69"/>
      <c r="O26" s="69"/>
      <c r="P26" s="69"/>
      <c r="Q26" s="70"/>
      <c r="R26" s="70"/>
      <c r="S26" s="70"/>
      <c r="T26" s="70"/>
      <c r="U26" s="70"/>
      <c r="V26" s="70"/>
      <c r="W26" s="70"/>
    </row>
    <row r="27" spans="1:23" ht="52.5" customHeight="1" outlineLevel="1">
      <c r="A27" s="69" t="s">
        <v>284</v>
      </c>
      <c r="B27" s="69" t="s">
        <v>303</v>
      </c>
      <c r="C27" s="69" t="s">
        <v>302</v>
      </c>
      <c r="D27" s="69" t="s">
        <v>72</v>
      </c>
      <c r="E27" s="69" t="s">
        <v>104</v>
      </c>
      <c r="F27" s="69" t="s">
        <v>105</v>
      </c>
      <c r="G27" s="69" t="s">
        <v>312</v>
      </c>
      <c r="H27" s="69" t="s">
        <v>313</v>
      </c>
      <c r="I27" s="70">
        <v>86200</v>
      </c>
      <c r="J27" s="70">
        <v>86200</v>
      </c>
      <c r="K27" s="70">
        <v>86200</v>
      </c>
      <c r="L27" s="70"/>
      <c r="M27" s="70"/>
      <c r="N27" s="69"/>
      <c r="O27" s="69"/>
      <c r="P27" s="69"/>
      <c r="Q27" s="70"/>
      <c r="R27" s="70"/>
      <c r="S27" s="70"/>
      <c r="T27" s="70"/>
      <c r="U27" s="70"/>
      <c r="V27" s="70"/>
      <c r="W27" s="70"/>
    </row>
    <row r="28" spans="1:23" ht="52.5" customHeight="1" outlineLevel="1">
      <c r="A28" s="69" t="s">
        <v>284</v>
      </c>
      <c r="B28" s="69" t="s">
        <v>303</v>
      </c>
      <c r="C28" s="69" t="s">
        <v>302</v>
      </c>
      <c r="D28" s="69" t="s">
        <v>72</v>
      </c>
      <c r="E28" s="69" t="s">
        <v>104</v>
      </c>
      <c r="F28" s="69" t="s">
        <v>105</v>
      </c>
      <c r="G28" s="69" t="s">
        <v>314</v>
      </c>
      <c r="H28" s="69" t="s">
        <v>183</v>
      </c>
      <c r="I28" s="70">
        <v>29300</v>
      </c>
      <c r="J28" s="70">
        <v>29300</v>
      </c>
      <c r="K28" s="70">
        <v>29300</v>
      </c>
      <c r="L28" s="70"/>
      <c r="M28" s="70"/>
      <c r="N28" s="69"/>
      <c r="O28" s="69"/>
      <c r="P28" s="69"/>
      <c r="Q28" s="70"/>
      <c r="R28" s="70"/>
      <c r="S28" s="70"/>
      <c r="T28" s="70"/>
      <c r="U28" s="70"/>
      <c r="V28" s="70"/>
      <c r="W28" s="70"/>
    </row>
    <row r="29" spans="1:23" ht="52.5" customHeight="1" outlineLevel="1">
      <c r="A29" s="69" t="s">
        <v>284</v>
      </c>
      <c r="B29" s="69" t="s">
        <v>303</v>
      </c>
      <c r="C29" s="69" t="s">
        <v>302</v>
      </c>
      <c r="D29" s="69" t="s">
        <v>72</v>
      </c>
      <c r="E29" s="69" t="s">
        <v>104</v>
      </c>
      <c r="F29" s="69" t="s">
        <v>105</v>
      </c>
      <c r="G29" s="69" t="s">
        <v>267</v>
      </c>
      <c r="H29" s="69" t="s">
        <v>268</v>
      </c>
      <c r="I29" s="70">
        <v>252000</v>
      </c>
      <c r="J29" s="70">
        <v>252000</v>
      </c>
      <c r="K29" s="70">
        <v>252000</v>
      </c>
      <c r="L29" s="70"/>
      <c r="M29" s="70"/>
      <c r="N29" s="69"/>
      <c r="O29" s="69"/>
      <c r="P29" s="69"/>
      <c r="Q29" s="70"/>
      <c r="R29" s="70"/>
      <c r="S29" s="70"/>
      <c r="T29" s="70"/>
      <c r="U29" s="70"/>
      <c r="V29" s="70"/>
      <c r="W29" s="70"/>
    </row>
    <row r="30" spans="1:23" ht="52.5" customHeight="1" outlineLevel="1">
      <c r="A30" s="69" t="s">
        <v>284</v>
      </c>
      <c r="B30" s="69" t="s">
        <v>303</v>
      </c>
      <c r="C30" s="69" t="s">
        <v>302</v>
      </c>
      <c r="D30" s="69" t="s">
        <v>72</v>
      </c>
      <c r="E30" s="69" t="s">
        <v>104</v>
      </c>
      <c r="F30" s="69" t="s">
        <v>105</v>
      </c>
      <c r="G30" s="69" t="s">
        <v>315</v>
      </c>
      <c r="H30" s="69" t="s">
        <v>316</v>
      </c>
      <c r="I30" s="70">
        <v>150000</v>
      </c>
      <c r="J30" s="70">
        <v>150000</v>
      </c>
      <c r="K30" s="70">
        <v>150000</v>
      </c>
      <c r="L30" s="70"/>
      <c r="M30" s="70"/>
      <c r="N30" s="69"/>
      <c r="O30" s="69"/>
      <c r="P30" s="69"/>
      <c r="Q30" s="70"/>
      <c r="R30" s="70"/>
      <c r="S30" s="70"/>
      <c r="T30" s="70"/>
      <c r="U30" s="70"/>
      <c r="V30" s="70"/>
      <c r="W30" s="70"/>
    </row>
    <row r="31" spans="1:23" ht="52.5" customHeight="1" outlineLevel="1">
      <c r="A31" s="69" t="s">
        <v>284</v>
      </c>
      <c r="B31" s="69" t="s">
        <v>303</v>
      </c>
      <c r="C31" s="69" t="s">
        <v>302</v>
      </c>
      <c r="D31" s="69" t="s">
        <v>72</v>
      </c>
      <c r="E31" s="69" t="s">
        <v>104</v>
      </c>
      <c r="F31" s="69" t="s">
        <v>105</v>
      </c>
      <c r="G31" s="69" t="s">
        <v>274</v>
      </c>
      <c r="H31" s="69" t="s">
        <v>275</v>
      </c>
      <c r="I31" s="70">
        <v>300000</v>
      </c>
      <c r="J31" s="70">
        <v>300000</v>
      </c>
      <c r="K31" s="70">
        <v>300000</v>
      </c>
      <c r="L31" s="70"/>
      <c r="M31" s="70"/>
      <c r="N31" s="69"/>
      <c r="O31" s="69"/>
      <c r="P31" s="69"/>
      <c r="Q31" s="70"/>
      <c r="R31" s="70"/>
      <c r="S31" s="70"/>
      <c r="T31" s="70"/>
      <c r="U31" s="70"/>
      <c r="V31" s="70"/>
      <c r="W31" s="70"/>
    </row>
    <row r="32" spans="1:23" ht="52.5" customHeight="1" outlineLevel="1">
      <c r="A32" s="69" t="s">
        <v>284</v>
      </c>
      <c r="B32" s="69" t="s">
        <v>303</v>
      </c>
      <c r="C32" s="69" t="s">
        <v>302</v>
      </c>
      <c r="D32" s="69" t="s">
        <v>72</v>
      </c>
      <c r="E32" s="69" t="s">
        <v>104</v>
      </c>
      <c r="F32" s="69" t="s">
        <v>105</v>
      </c>
      <c r="G32" s="69" t="s">
        <v>317</v>
      </c>
      <c r="H32" s="69" t="s">
        <v>318</v>
      </c>
      <c r="I32" s="70">
        <v>80000</v>
      </c>
      <c r="J32" s="70">
        <v>80000</v>
      </c>
      <c r="K32" s="70">
        <v>80000</v>
      </c>
      <c r="L32" s="70"/>
      <c r="M32" s="70"/>
      <c r="N32" s="69"/>
      <c r="O32" s="69"/>
      <c r="P32" s="69"/>
      <c r="Q32" s="70"/>
      <c r="R32" s="70"/>
      <c r="S32" s="70"/>
      <c r="T32" s="70"/>
      <c r="U32" s="70"/>
      <c r="V32" s="70"/>
      <c r="W32" s="70"/>
    </row>
    <row r="33" spans="1:23" ht="52.5" customHeight="1" outlineLevel="1">
      <c r="A33" s="69" t="s">
        <v>284</v>
      </c>
      <c r="B33" s="69" t="s">
        <v>303</v>
      </c>
      <c r="C33" s="69" t="s">
        <v>302</v>
      </c>
      <c r="D33" s="69" t="s">
        <v>72</v>
      </c>
      <c r="E33" s="69" t="s">
        <v>104</v>
      </c>
      <c r="F33" s="69" t="s">
        <v>105</v>
      </c>
      <c r="G33" s="69" t="s">
        <v>319</v>
      </c>
      <c r="H33" s="69" t="s">
        <v>320</v>
      </c>
      <c r="I33" s="70">
        <v>40000</v>
      </c>
      <c r="J33" s="70">
        <v>40000</v>
      </c>
      <c r="K33" s="70">
        <v>40000</v>
      </c>
      <c r="L33" s="70"/>
      <c r="M33" s="70"/>
      <c r="N33" s="69"/>
      <c r="O33" s="69"/>
      <c r="P33" s="69"/>
      <c r="Q33" s="70"/>
      <c r="R33" s="70"/>
      <c r="S33" s="70"/>
      <c r="T33" s="70"/>
      <c r="U33" s="70"/>
      <c r="V33" s="70"/>
      <c r="W33" s="70"/>
    </row>
    <row r="34" spans="1:23" ht="52.5" customHeight="1">
      <c r="A34" s="69"/>
      <c r="B34" s="69"/>
      <c r="C34" s="69" t="s">
        <v>321</v>
      </c>
      <c r="D34" s="69"/>
      <c r="E34" s="69"/>
      <c r="F34" s="69"/>
      <c r="G34" s="69"/>
      <c r="H34" s="69"/>
      <c r="I34" s="70">
        <v>1898000</v>
      </c>
      <c r="J34" s="70">
        <v>1898000</v>
      </c>
      <c r="K34" s="70">
        <v>1898000</v>
      </c>
      <c r="L34" s="70"/>
      <c r="M34" s="70"/>
      <c r="N34" s="69"/>
      <c r="O34" s="69"/>
      <c r="P34" s="69"/>
      <c r="Q34" s="70"/>
      <c r="R34" s="70"/>
      <c r="S34" s="70"/>
      <c r="T34" s="70"/>
      <c r="U34" s="70"/>
      <c r="V34" s="70"/>
      <c r="W34" s="70"/>
    </row>
    <row r="35" spans="1:23" ht="52.5" customHeight="1" outlineLevel="1">
      <c r="A35" s="69" t="s">
        <v>284</v>
      </c>
      <c r="B35" s="69" t="s">
        <v>322</v>
      </c>
      <c r="C35" s="69" t="s">
        <v>321</v>
      </c>
      <c r="D35" s="69" t="s">
        <v>72</v>
      </c>
      <c r="E35" s="69" t="s">
        <v>104</v>
      </c>
      <c r="F35" s="69" t="s">
        <v>105</v>
      </c>
      <c r="G35" s="69" t="s">
        <v>294</v>
      </c>
      <c r="H35" s="69" t="s">
        <v>295</v>
      </c>
      <c r="I35" s="70">
        <v>1898000</v>
      </c>
      <c r="J35" s="70">
        <v>1898000</v>
      </c>
      <c r="K35" s="70">
        <v>1898000</v>
      </c>
      <c r="L35" s="70"/>
      <c r="M35" s="70"/>
      <c r="N35" s="69"/>
      <c r="O35" s="69"/>
      <c r="P35" s="69"/>
      <c r="Q35" s="70"/>
      <c r="R35" s="70"/>
      <c r="S35" s="70"/>
      <c r="T35" s="70"/>
      <c r="U35" s="70"/>
      <c r="V35" s="70"/>
      <c r="W35" s="70"/>
    </row>
    <row r="36" spans="1:23" ht="52.5" customHeight="1">
      <c r="A36" s="69"/>
      <c r="B36" s="69"/>
      <c r="C36" s="69" t="s">
        <v>323</v>
      </c>
      <c r="D36" s="69"/>
      <c r="E36" s="69"/>
      <c r="F36" s="69"/>
      <c r="G36" s="69"/>
      <c r="H36" s="69"/>
      <c r="I36" s="70">
        <v>73404</v>
      </c>
      <c r="J36" s="70">
        <v>73404</v>
      </c>
      <c r="K36" s="70">
        <v>73404</v>
      </c>
      <c r="L36" s="70"/>
      <c r="M36" s="70"/>
      <c r="N36" s="69"/>
      <c r="O36" s="69"/>
      <c r="P36" s="69"/>
      <c r="Q36" s="70"/>
      <c r="R36" s="70"/>
      <c r="S36" s="70"/>
      <c r="T36" s="70"/>
      <c r="U36" s="70"/>
      <c r="V36" s="70"/>
      <c r="W36" s="70"/>
    </row>
    <row r="37" spans="1:23" ht="52.5" customHeight="1" outlineLevel="1">
      <c r="A37" s="69" t="s">
        <v>284</v>
      </c>
      <c r="B37" s="69" t="s">
        <v>324</v>
      </c>
      <c r="C37" s="69" t="s">
        <v>323</v>
      </c>
      <c r="D37" s="69" t="s">
        <v>72</v>
      </c>
      <c r="E37" s="69" t="s">
        <v>104</v>
      </c>
      <c r="F37" s="69" t="s">
        <v>105</v>
      </c>
      <c r="G37" s="69" t="s">
        <v>325</v>
      </c>
      <c r="H37" s="69" t="s">
        <v>326</v>
      </c>
      <c r="I37" s="70">
        <v>73404</v>
      </c>
      <c r="J37" s="70">
        <v>73404</v>
      </c>
      <c r="K37" s="70">
        <v>73404</v>
      </c>
      <c r="L37" s="70"/>
      <c r="M37" s="70"/>
      <c r="N37" s="69"/>
      <c r="O37" s="69"/>
      <c r="P37" s="69"/>
      <c r="Q37" s="70"/>
      <c r="R37" s="70"/>
      <c r="S37" s="70"/>
      <c r="T37" s="70"/>
      <c r="U37" s="70"/>
      <c r="V37" s="70"/>
      <c r="W37" s="70"/>
    </row>
    <row r="38" spans="1:23" ht="30" customHeight="1">
      <c r="A38" s="145" t="s">
        <v>56</v>
      </c>
      <c r="B38" s="145"/>
      <c r="C38" s="145"/>
      <c r="D38" s="145"/>
      <c r="E38" s="145"/>
      <c r="F38" s="145"/>
      <c r="G38" s="145"/>
      <c r="H38" s="145"/>
      <c r="I38" s="70">
        <v>6406604</v>
      </c>
      <c r="J38" s="70">
        <v>6406604</v>
      </c>
      <c r="K38" s="70">
        <v>6406604</v>
      </c>
      <c r="L38" s="70"/>
      <c r="M38" s="70"/>
      <c r="N38" s="70"/>
      <c r="O38" s="70"/>
      <c r="P38" s="70"/>
      <c r="Q38" s="70"/>
      <c r="R38" s="70"/>
      <c r="S38" s="70"/>
      <c r="T38" s="70"/>
      <c r="U38" s="70"/>
      <c r="V38" s="70"/>
      <c r="W38" s="70"/>
    </row>
  </sheetData>
  <mergeCells count="30">
    <mergeCell ref="A1:W1"/>
    <mergeCell ref="A2:W2"/>
    <mergeCell ref="A3:G3"/>
    <mergeCell ref="V3:W3"/>
    <mergeCell ref="J4:M4"/>
    <mergeCell ref="N4:P4"/>
    <mergeCell ref="R4:W4"/>
    <mergeCell ref="Q4:Q6"/>
    <mergeCell ref="R5:R6"/>
    <mergeCell ref="S5:S6"/>
    <mergeCell ref="T5:T6"/>
    <mergeCell ref="U5:U6"/>
    <mergeCell ref="V5:V6"/>
    <mergeCell ref="W5:W6"/>
    <mergeCell ref="J5:K5"/>
    <mergeCell ref="I4:I6"/>
    <mergeCell ref="A38:H38"/>
    <mergeCell ref="A4:A6"/>
    <mergeCell ref="B4:B6"/>
    <mergeCell ref="C4:C6"/>
    <mergeCell ref="D4:D6"/>
    <mergeCell ref="E4:E6"/>
    <mergeCell ref="F4:F6"/>
    <mergeCell ref="G4:G6"/>
    <mergeCell ref="H4:H6"/>
    <mergeCell ref="L5:L6"/>
    <mergeCell ref="M5:M6"/>
    <mergeCell ref="N5:N6"/>
    <mergeCell ref="O5:O6"/>
    <mergeCell ref="P5:P6"/>
  </mergeCells>
  <phoneticPr fontId="22"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sheetPr>
    <outlinePr summaryBelow="0" summaryRight="0"/>
  </sheetPr>
  <dimension ref="A1:J74"/>
  <sheetViews>
    <sheetView showZeros="0" topLeftCell="A49" workbookViewId="0">
      <selection activeCell="D14" sqref="D14"/>
    </sheetView>
  </sheetViews>
  <sheetFormatPr defaultColWidth="10.28515625" defaultRowHeight="15" customHeight="1" outlineLevelRow="1"/>
  <cols>
    <col min="1" max="9" width="14.28515625" customWidth="1"/>
    <col min="10" max="10" width="34.28515625" customWidth="1"/>
  </cols>
  <sheetData>
    <row r="1" spans="1:10" ht="18.75" customHeight="1">
      <c r="A1" s="63"/>
      <c r="B1" s="63"/>
      <c r="C1" s="63"/>
      <c r="D1" s="63"/>
      <c r="E1" s="63"/>
      <c r="F1" s="63"/>
      <c r="G1" s="63"/>
      <c r="H1" s="63"/>
      <c r="I1" s="63"/>
      <c r="J1" s="66" t="s">
        <v>327</v>
      </c>
    </row>
    <row r="2" spans="1:10" ht="34.5" customHeight="1">
      <c r="A2" s="147" t="str">
        <f>"2026"&amp;"年部门项目支出绩效目标表"</f>
        <v>2026年部门项目支出绩效目标表</v>
      </c>
      <c r="B2" s="147"/>
      <c r="C2" s="147"/>
      <c r="D2" s="147"/>
      <c r="E2" s="147"/>
      <c r="F2" s="147"/>
      <c r="G2" s="147"/>
      <c r="H2" s="147"/>
      <c r="I2" s="147"/>
      <c r="J2" s="147"/>
    </row>
    <row r="3" spans="1:10" ht="18.75" customHeight="1">
      <c r="A3" s="133" t="str">
        <f>"单位名称："&amp;"瑞丽市人民政府办公室"</f>
        <v>单位名称：瑞丽市人民政府办公室</v>
      </c>
      <c r="B3" s="133"/>
      <c r="C3" s="133"/>
      <c r="D3" s="133"/>
      <c r="E3" s="133"/>
      <c r="F3" s="63"/>
      <c r="G3" s="63"/>
      <c r="H3" s="63"/>
      <c r="I3" s="63"/>
      <c r="J3" s="63"/>
    </row>
    <row r="4" spans="1:10" ht="22.5" customHeight="1">
      <c r="A4" s="64" t="s">
        <v>328</v>
      </c>
      <c r="B4" s="64" t="s">
        <v>329</v>
      </c>
      <c r="C4" s="64" t="s">
        <v>330</v>
      </c>
      <c r="D4" s="64" t="s">
        <v>331</v>
      </c>
      <c r="E4" s="64" t="s">
        <v>332</v>
      </c>
      <c r="F4" s="64" t="s">
        <v>333</v>
      </c>
      <c r="G4" s="64" t="s">
        <v>334</v>
      </c>
      <c r="H4" s="64" t="s">
        <v>335</v>
      </c>
      <c r="I4" s="64" t="s">
        <v>336</v>
      </c>
      <c r="J4" s="64" t="s">
        <v>337</v>
      </c>
    </row>
    <row r="5" spans="1:10" ht="22.5" customHeight="1">
      <c r="A5" s="64" t="s">
        <v>85</v>
      </c>
      <c r="B5" s="64" t="s">
        <v>86</v>
      </c>
      <c r="C5" s="64" t="s">
        <v>87</v>
      </c>
      <c r="D5" s="64" t="s">
        <v>88</v>
      </c>
      <c r="E5" s="64" t="s">
        <v>89</v>
      </c>
      <c r="F5" s="64" t="s">
        <v>90</v>
      </c>
      <c r="G5" s="64" t="s">
        <v>91</v>
      </c>
      <c r="H5" s="64" t="s">
        <v>92</v>
      </c>
      <c r="I5" s="64" t="s">
        <v>93</v>
      </c>
      <c r="J5" s="64" t="s">
        <v>94</v>
      </c>
    </row>
    <row r="6" spans="1:10" ht="52.5" customHeight="1">
      <c r="A6" s="64" t="s">
        <v>72</v>
      </c>
      <c r="B6" s="64"/>
      <c r="C6" s="64"/>
      <c r="D6" s="64"/>
      <c r="E6" s="64"/>
      <c r="F6" s="64"/>
      <c r="G6" s="64"/>
      <c r="H6" s="64"/>
      <c r="I6" s="64"/>
      <c r="J6" s="64"/>
    </row>
    <row r="7" spans="1:10" ht="52.5" customHeight="1" outlineLevel="1">
      <c r="A7" s="149" t="s">
        <v>321</v>
      </c>
      <c r="B7" s="149" t="s">
        <v>338</v>
      </c>
      <c r="C7" s="65" t="s">
        <v>339</v>
      </c>
      <c r="D7" s="65" t="s">
        <v>340</v>
      </c>
      <c r="E7" s="65" t="s">
        <v>341</v>
      </c>
      <c r="F7" s="65" t="s">
        <v>342</v>
      </c>
      <c r="G7" s="64" t="s">
        <v>87</v>
      </c>
      <c r="H7" s="64" t="s">
        <v>343</v>
      </c>
      <c r="I7" s="65" t="s">
        <v>344</v>
      </c>
      <c r="J7" s="65" t="s">
        <v>345</v>
      </c>
    </row>
    <row r="8" spans="1:10" ht="52.5" customHeight="1" outlineLevel="1">
      <c r="A8" s="149" t="s">
        <v>321</v>
      </c>
      <c r="B8" s="149" t="s">
        <v>338</v>
      </c>
      <c r="C8" s="65" t="s">
        <v>339</v>
      </c>
      <c r="D8" s="65" t="s">
        <v>346</v>
      </c>
      <c r="E8" s="65" t="s">
        <v>347</v>
      </c>
      <c r="F8" s="65" t="s">
        <v>342</v>
      </c>
      <c r="G8" s="64" t="s">
        <v>348</v>
      </c>
      <c r="H8" s="64" t="s">
        <v>349</v>
      </c>
      <c r="I8" s="65" t="s">
        <v>344</v>
      </c>
      <c r="J8" s="65" t="s">
        <v>350</v>
      </c>
    </row>
    <row r="9" spans="1:10" ht="52.5" customHeight="1" outlineLevel="1">
      <c r="A9" s="149" t="s">
        <v>321</v>
      </c>
      <c r="B9" s="149" t="s">
        <v>338</v>
      </c>
      <c r="C9" s="65" t="s">
        <v>339</v>
      </c>
      <c r="D9" s="65" t="s">
        <v>351</v>
      </c>
      <c r="E9" s="65" t="s">
        <v>352</v>
      </c>
      <c r="F9" s="65" t="s">
        <v>342</v>
      </c>
      <c r="G9" s="64" t="s">
        <v>353</v>
      </c>
      <c r="H9" s="64"/>
      <c r="I9" s="65" t="s">
        <v>354</v>
      </c>
      <c r="J9" s="65" t="s">
        <v>355</v>
      </c>
    </row>
    <row r="10" spans="1:10" ht="52.5" customHeight="1" outlineLevel="1">
      <c r="A10" s="149" t="s">
        <v>321</v>
      </c>
      <c r="B10" s="149" t="s">
        <v>338</v>
      </c>
      <c r="C10" s="65" t="s">
        <v>356</v>
      </c>
      <c r="D10" s="65" t="s">
        <v>357</v>
      </c>
      <c r="E10" s="65" t="s">
        <v>358</v>
      </c>
      <c r="F10" s="65" t="s">
        <v>359</v>
      </c>
      <c r="G10" s="64" t="s">
        <v>360</v>
      </c>
      <c r="H10" s="64" t="s">
        <v>349</v>
      </c>
      <c r="I10" s="65" t="s">
        <v>344</v>
      </c>
      <c r="J10" s="65" t="s">
        <v>361</v>
      </c>
    </row>
    <row r="11" spans="1:10" ht="52.5" customHeight="1" outlineLevel="1">
      <c r="A11" s="149" t="s">
        <v>321</v>
      </c>
      <c r="B11" s="149" t="s">
        <v>338</v>
      </c>
      <c r="C11" s="65" t="s">
        <v>362</v>
      </c>
      <c r="D11" s="65" t="s">
        <v>363</v>
      </c>
      <c r="E11" s="65" t="s">
        <v>364</v>
      </c>
      <c r="F11" s="65" t="s">
        <v>359</v>
      </c>
      <c r="G11" s="64" t="s">
        <v>360</v>
      </c>
      <c r="H11" s="64" t="s">
        <v>349</v>
      </c>
      <c r="I11" s="65" t="s">
        <v>344</v>
      </c>
      <c r="J11" s="65" t="s">
        <v>365</v>
      </c>
    </row>
    <row r="12" spans="1:10" ht="52.5" customHeight="1" outlineLevel="1">
      <c r="A12" s="149" t="s">
        <v>323</v>
      </c>
      <c r="B12" s="149" t="s">
        <v>366</v>
      </c>
      <c r="C12" s="65" t="s">
        <v>339</v>
      </c>
      <c r="D12" s="65" t="s">
        <v>340</v>
      </c>
      <c r="E12" s="65" t="s">
        <v>367</v>
      </c>
      <c r="F12" s="65" t="s">
        <v>342</v>
      </c>
      <c r="G12" s="64" t="s">
        <v>86</v>
      </c>
      <c r="H12" s="64" t="s">
        <v>368</v>
      </c>
      <c r="I12" s="65" t="s">
        <v>344</v>
      </c>
      <c r="J12" s="65" t="s">
        <v>367</v>
      </c>
    </row>
    <row r="13" spans="1:10" ht="52.5" customHeight="1" outlineLevel="1">
      <c r="A13" s="149" t="s">
        <v>323</v>
      </c>
      <c r="B13" s="149" t="s">
        <v>366</v>
      </c>
      <c r="C13" s="65" t="s">
        <v>339</v>
      </c>
      <c r="D13" s="65" t="s">
        <v>340</v>
      </c>
      <c r="E13" s="65" t="s">
        <v>369</v>
      </c>
      <c r="F13" s="65" t="s">
        <v>359</v>
      </c>
      <c r="G13" s="64" t="s">
        <v>94</v>
      </c>
      <c r="H13" s="64" t="s">
        <v>370</v>
      </c>
      <c r="I13" s="65" t="s">
        <v>344</v>
      </c>
      <c r="J13" s="65" t="s">
        <v>369</v>
      </c>
    </row>
    <row r="14" spans="1:10" ht="52.5" customHeight="1" outlineLevel="1">
      <c r="A14" s="149" t="s">
        <v>323</v>
      </c>
      <c r="B14" s="149" t="s">
        <v>366</v>
      </c>
      <c r="C14" s="65" t="s">
        <v>339</v>
      </c>
      <c r="D14" s="65" t="s">
        <v>346</v>
      </c>
      <c r="E14" s="65" t="s">
        <v>371</v>
      </c>
      <c r="F14" s="65" t="s">
        <v>342</v>
      </c>
      <c r="G14" s="64" t="s">
        <v>348</v>
      </c>
      <c r="H14" s="64" t="s">
        <v>349</v>
      </c>
      <c r="I14" s="65" t="s">
        <v>344</v>
      </c>
      <c r="J14" s="65" t="s">
        <v>371</v>
      </c>
    </row>
    <row r="15" spans="1:10" ht="52.5" customHeight="1" outlineLevel="1">
      <c r="A15" s="149" t="s">
        <v>323</v>
      </c>
      <c r="B15" s="149" t="s">
        <v>366</v>
      </c>
      <c r="C15" s="65" t="s">
        <v>339</v>
      </c>
      <c r="D15" s="65" t="s">
        <v>346</v>
      </c>
      <c r="E15" s="65" t="s">
        <v>372</v>
      </c>
      <c r="F15" s="65" t="s">
        <v>342</v>
      </c>
      <c r="G15" s="64" t="s">
        <v>348</v>
      </c>
      <c r="H15" s="64" t="s">
        <v>349</v>
      </c>
      <c r="I15" s="65" t="s">
        <v>344</v>
      </c>
      <c r="J15" s="65" t="s">
        <v>372</v>
      </c>
    </row>
    <row r="16" spans="1:10" ht="52.5" customHeight="1" outlineLevel="1">
      <c r="A16" s="149" t="s">
        <v>323</v>
      </c>
      <c r="B16" s="149" t="s">
        <v>366</v>
      </c>
      <c r="C16" s="65" t="s">
        <v>339</v>
      </c>
      <c r="D16" s="65" t="s">
        <v>351</v>
      </c>
      <c r="E16" s="65" t="s">
        <v>373</v>
      </c>
      <c r="F16" s="65" t="s">
        <v>374</v>
      </c>
      <c r="G16" s="64" t="s">
        <v>375</v>
      </c>
      <c r="H16" s="64"/>
      <c r="I16" s="65" t="s">
        <v>354</v>
      </c>
      <c r="J16" s="65" t="s">
        <v>376</v>
      </c>
    </row>
    <row r="17" spans="1:10" ht="52.5" customHeight="1" outlineLevel="1">
      <c r="A17" s="149" t="s">
        <v>323</v>
      </c>
      <c r="B17" s="149" t="s">
        <v>366</v>
      </c>
      <c r="C17" s="65" t="s">
        <v>356</v>
      </c>
      <c r="D17" s="65" t="s">
        <v>377</v>
      </c>
      <c r="E17" s="65" t="s">
        <v>378</v>
      </c>
      <c r="F17" s="65" t="s">
        <v>359</v>
      </c>
      <c r="G17" s="64" t="s">
        <v>379</v>
      </c>
      <c r="H17" s="64" t="s">
        <v>349</v>
      </c>
      <c r="I17" s="65" t="s">
        <v>344</v>
      </c>
      <c r="J17" s="65" t="s">
        <v>380</v>
      </c>
    </row>
    <row r="18" spans="1:10" ht="52.5" customHeight="1" outlineLevel="1">
      <c r="A18" s="149" t="s">
        <v>323</v>
      </c>
      <c r="B18" s="149" t="s">
        <v>366</v>
      </c>
      <c r="C18" s="65" t="s">
        <v>362</v>
      </c>
      <c r="D18" s="65" t="s">
        <v>363</v>
      </c>
      <c r="E18" s="65" t="s">
        <v>381</v>
      </c>
      <c r="F18" s="65" t="s">
        <v>359</v>
      </c>
      <c r="G18" s="64" t="s">
        <v>360</v>
      </c>
      <c r="H18" s="64" t="s">
        <v>349</v>
      </c>
      <c r="I18" s="65" t="s">
        <v>344</v>
      </c>
      <c r="J18" s="65" t="s">
        <v>381</v>
      </c>
    </row>
    <row r="19" spans="1:10" ht="52.5" customHeight="1" outlineLevel="1">
      <c r="A19" s="149" t="s">
        <v>302</v>
      </c>
      <c r="B19" s="149" t="s">
        <v>382</v>
      </c>
      <c r="C19" s="65" t="s">
        <v>339</v>
      </c>
      <c r="D19" s="65" t="s">
        <v>340</v>
      </c>
      <c r="E19" s="65" t="s">
        <v>383</v>
      </c>
      <c r="F19" s="65" t="s">
        <v>342</v>
      </c>
      <c r="G19" s="64" t="s">
        <v>384</v>
      </c>
      <c r="H19" s="64" t="s">
        <v>385</v>
      </c>
      <c r="I19" s="65" t="s">
        <v>344</v>
      </c>
      <c r="J19" s="65" t="s">
        <v>386</v>
      </c>
    </row>
    <row r="20" spans="1:10" ht="52.5" customHeight="1" outlineLevel="1">
      <c r="A20" s="149" t="s">
        <v>302</v>
      </c>
      <c r="B20" s="149" t="s">
        <v>382</v>
      </c>
      <c r="C20" s="65" t="s">
        <v>339</v>
      </c>
      <c r="D20" s="65" t="s">
        <v>340</v>
      </c>
      <c r="E20" s="65" t="s">
        <v>387</v>
      </c>
      <c r="F20" s="65" t="s">
        <v>359</v>
      </c>
      <c r="G20" s="64" t="s">
        <v>360</v>
      </c>
      <c r="H20" s="64" t="s">
        <v>349</v>
      </c>
      <c r="I20" s="65" t="s">
        <v>344</v>
      </c>
      <c r="J20" s="65" t="s">
        <v>387</v>
      </c>
    </row>
    <row r="21" spans="1:10" ht="52.5" customHeight="1" outlineLevel="1">
      <c r="A21" s="149" t="s">
        <v>302</v>
      </c>
      <c r="B21" s="149" t="s">
        <v>382</v>
      </c>
      <c r="C21" s="65" t="s">
        <v>339</v>
      </c>
      <c r="D21" s="65" t="s">
        <v>340</v>
      </c>
      <c r="E21" s="65" t="s">
        <v>388</v>
      </c>
      <c r="F21" s="65" t="s">
        <v>359</v>
      </c>
      <c r="G21" s="64" t="s">
        <v>87</v>
      </c>
      <c r="H21" s="64" t="s">
        <v>370</v>
      </c>
      <c r="I21" s="65" t="s">
        <v>344</v>
      </c>
      <c r="J21" s="65" t="s">
        <v>389</v>
      </c>
    </row>
    <row r="22" spans="1:10" ht="52.5" customHeight="1" outlineLevel="1">
      <c r="A22" s="149" t="s">
        <v>302</v>
      </c>
      <c r="B22" s="149" t="s">
        <v>382</v>
      </c>
      <c r="C22" s="65" t="s">
        <v>339</v>
      </c>
      <c r="D22" s="65" t="s">
        <v>346</v>
      </c>
      <c r="E22" s="65" t="s">
        <v>390</v>
      </c>
      <c r="F22" s="65" t="s">
        <v>359</v>
      </c>
      <c r="G22" s="64" t="s">
        <v>360</v>
      </c>
      <c r="H22" s="64" t="s">
        <v>349</v>
      </c>
      <c r="I22" s="65" t="s">
        <v>344</v>
      </c>
      <c r="J22" s="65" t="s">
        <v>390</v>
      </c>
    </row>
    <row r="23" spans="1:10" ht="52.5" customHeight="1" outlineLevel="1">
      <c r="A23" s="149" t="s">
        <v>302</v>
      </c>
      <c r="B23" s="149" t="s">
        <v>382</v>
      </c>
      <c r="C23" s="65" t="s">
        <v>339</v>
      </c>
      <c r="D23" s="65" t="s">
        <v>346</v>
      </c>
      <c r="E23" s="65" t="s">
        <v>391</v>
      </c>
      <c r="F23" s="65" t="s">
        <v>342</v>
      </c>
      <c r="G23" s="64" t="s">
        <v>348</v>
      </c>
      <c r="H23" s="64" t="s">
        <v>349</v>
      </c>
      <c r="I23" s="65" t="s">
        <v>344</v>
      </c>
      <c r="J23" s="65" t="s">
        <v>391</v>
      </c>
    </row>
    <row r="24" spans="1:10" ht="52.5" customHeight="1" outlineLevel="1">
      <c r="A24" s="149" t="s">
        <v>302</v>
      </c>
      <c r="B24" s="149" t="s">
        <v>382</v>
      </c>
      <c r="C24" s="65" t="s">
        <v>339</v>
      </c>
      <c r="D24" s="65" t="s">
        <v>346</v>
      </c>
      <c r="E24" s="65" t="s">
        <v>392</v>
      </c>
      <c r="F24" s="65" t="s">
        <v>342</v>
      </c>
      <c r="G24" s="64" t="s">
        <v>348</v>
      </c>
      <c r="H24" s="64" t="s">
        <v>349</v>
      </c>
      <c r="I24" s="65" t="s">
        <v>344</v>
      </c>
      <c r="J24" s="65" t="s">
        <v>393</v>
      </c>
    </row>
    <row r="25" spans="1:10" ht="52.5" customHeight="1" outlineLevel="1">
      <c r="A25" s="149" t="s">
        <v>302</v>
      </c>
      <c r="B25" s="149" t="s">
        <v>382</v>
      </c>
      <c r="C25" s="65" t="s">
        <v>339</v>
      </c>
      <c r="D25" s="65" t="s">
        <v>351</v>
      </c>
      <c r="E25" s="65" t="s">
        <v>373</v>
      </c>
      <c r="F25" s="65" t="s">
        <v>342</v>
      </c>
      <c r="G25" s="64" t="s">
        <v>375</v>
      </c>
      <c r="H25" s="64"/>
      <c r="I25" s="65" t="s">
        <v>354</v>
      </c>
      <c r="J25" s="65" t="s">
        <v>373</v>
      </c>
    </row>
    <row r="26" spans="1:10" ht="52.5" customHeight="1" outlineLevel="1">
      <c r="A26" s="149" t="s">
        <v>302</v>
      </c>
      <c r="B26" s="149" t="s">
        <v>382</v>
      </c>
      <c r="C26" s="65" t="s">
        <v>356</v>
      </c>
      <c r="D26" s="65" t="s">
        <v>357</v>
      </c>
      <c r="E26" s="65" t="s">
        <v>394</v>
      </c>
      <c r="F26" s="65" t="s">
        <v>342</v>
      </c>
      <c r="G26" s="64" t="s">
        <v>395</v>
      </c>
      <c r="H26" s="64"/>
      <c r="I26" s="65" t="s">
        <v>354</v>
      </c>
      <c r="J26" s="65" t="s">
        <v>396</v>
      </c>
    </row>
    <row r="27" spans="1:10" ht="52.5" customHeight="1" outlineLevel="1">
      <c r="A27" s="149" t="s">
        <v>302</v>
      </c>
      <c r="B27" s="149" t="s">
        <v>382</v>
      </c>
      <c r="C27" s="65" t="s">
        <v>356</v>
      </c>
      <c r="D27" s="65" t="s">
        <v>357</v>
      </c>
      <c r="E27" s="65" t="s">
        <v>397</v>
      </c>
      <c r="F27" s="65" t="s">
        <v>359</v>
      </c>
      <c r="G27" s="64" t="s">
        <v>360</v>
      </c>
      <c r="H27" s="64" t="s">
        <v>349</v>
      </c>
      <c r="I27" s="65" t="s">
        <v>344</v>
      </c>
      <c r="J27" s="65" t="s">
        <v>397</v>
      </c>
    </row>
    <row r="28" spans="1:10" ht="52.5" customHeight="1" outlineLevel="1">
      <c r="A28" s="149" t="s">
        <v>302</v>
      </c>
      <c r="B28" s="149" t="s">
        <v>382</v>
      </c>
      <c r="C28" s="65" t="s">
        <v>356</v>
      </c>
      <c r="D28" s="65" t="s">
        <v>377</v>
      </c>
      <c r="E28" s="65" t="s">
        <v>398</v>
      </c>
      <c r="F28" s="65" t="s">
        <v>359</v>
      </c>
      <c r="G28" s="64" t="s">
        <v>360</v>
      </c>
      <c r="H28" s="64" t="s">
        <v>349</v>
      </c>
      <c r="I28" s="65" t="s">
        <v>344</v>
      </c>
      <c r="J28" s="65" t="s">
        <v>398</v>
      </c>
    </row>
    <row r="29" spans="1:10" ht="52.5" customHeight="1" outlineLevel="1">
      <c r="A29" s="149" t="s">
        <v>302</v>
      </c>
      <c r="B29" s="149" t="s">
        <v>382</v>
      </c>
      <c r="C29" s="65" t="s">
        <v>362</v>
      </c>
      <c r="D29" s="65" t="s">
        <v>363</v>
      </c>
      <c r="E29" s="65" t="s">
        <v>399</v>
      </c>
      <c r="F29" s="65" t="s">
        <v>359</v>
      </c>
      <c r="G29" s="64" t="s">
        <v>360</v>
      </c>
      <c r="H29" s="64" t="s">
        <v>349</v>
      </c>
      <c r="I29" s="65" t="s">
        <v>344</v>
      </c>
      <c r="J29" s="65" t="s">
        <v>399</v>
      </c>
    </row>
    <row r="30" spans="1:10" ht="52.5" customHeight="1" outlineLevel="1">
      <c r="A30" s="149" t="s">
        <v>290</v>
      </c>
      <c r="B30" s="149" t="s">
        <v>400</v>
      </c>
      <c r="C30" s="65" t="s">
        <v>339</v>
      </c>
      <c r="D30" s="65" t="s">
        <v>340</v>
      </c>
      <c r="E30" s="65" t="s">
        <v>401</v>
      </c>
      <c r="F30" s="65" t="s">
        <v>359</v>
      </c>
      <c r="G30" s="64" t="s">
        <v>86</v>
      </c>
      <c r="H30" s="64" t="s">
        <v>343</v>
      </c>
      <c r="I30" s="65" t="s">
        <v>344</v>
      </c>
      <c r="J30" s="65" t="s">
        <v>402</v>
      </c>
    </row>
    <row r="31" spans="1:10" ht="52.5" customHeight="1" outlineLevel="1">
      <c r="A31" s="149" t="s">
        <v>290</v>
      </c>
      <c r="B31" s="149" t="s">
        <v>400</v>
      </c>
      <c r="C31" s="65" t="s">
        <v>339</v>
      </c>
      <c r="D31" s="65" t="s">
        <v>340</v>
      </c>
      <c r="E31" s="65" t="s">
        <v>403</v>
      </c>
      <c r="F31" s="65" t="s">
        <v>359</v>
      </c>
      <c r="G31" s="64" t="s">
        <v>94</v>
      </c>
      <c r="H31" s="64" t="s">
        <v>343</v>
      </c>
      <c r="I31" s="65" t="s">
        <v>344</v>
      </c>
      <c r="J31" s="65" t="s">
        <v>404</v>
      </c>
    </row>
    <row r="32" spans="1:10" ht="52.5" customHeight="1" outlineLevel="1">
      <c r="A32" s="149" t="s">
        <v>290</v>
      </c>
      <c r="B32" s="149" t="s">
        <v>400</v>
      </c>
      <c r="C32" s="65" t="s">
        <v>339</v>
      </c>
      <c r="D32" s="65" t="s">
        <v>346</v>
      </c>
      <c r="E32" s="65" t="s">
        <v>405</v>
      </c>
      <c r="F32" s="65" t="s">
        <v>359</v>
      </c>
      <c r="G32" s="64" t="s">
        <v>360</v>
      </c>
      <c r="H32" s="64" t="s">
        <v>349</v>
      </c>
      <c r="I32" s="65" t="s">
        <v>344</v>
      </c>
      <c r="J32" s="65" t="s">
        <v>406</v>
      </c>
    </row>
    <row r="33" spans="1:10" ht="52.5" customHeight="1" outlineLevel="1">
      <c r="A33" s="149" t="s">
        <v>290</v>
      </c>
      <c r="B33" s="149" t="s">
        <v>400</v>
      </c>
      <c r="C33" s="65" t="s">
        <v>339</v>
      </c>
      <c r="D33" s="65" t="s">
        <v>351</v>
      </c>
      <c r="E33" s="65" t="s">
        <v>407</v>
      </c>
      <c r="F33" s="65" t="s">
        <v>342</v>
      </c>
      <c r="G33" s="64" t="s">
        <v>408</v>
      </c>
      <c r="H33" s="64"/>
      <c r="I33" s="65" t="s">
        <v>354</v>
      </c>
      <c r="J33" s="65" t="s">
        <v>409</v>
      </c>
    </row>
    <row r="34" spans="1:10" ht="52.5" customHeight="1" outlineLevel="1">
      <c r="A34" s="149" t="s">
        <v>290</v>
      </c>
      <c r="B34" s="149" t="s">
        <v>400</v>
      </c>
      <c r="C34" s="65" t="s">
        <v>356</v>
      </c>
      <c r="D34" s="65" t="s">
        <v>357</v>
      </c>
      <c r="E34" s="65" t="s">
        <v>410</v>
      </c>
      <c r="F34" s="65" t="s">
        <v>359</v>
      </c>
      <c r="G34" s="64" t="s">
        <v>360</v>
      </c>
      <c r="H34" s="64" t="s">
        <v>349</v>
      </c>
      <c r="I34" s="65" t="s">
        <v>344</v>
      </c>
      <c r="J34" s="65" t="s">
        <v>411</v>
      </c>
    </row>
    <row r="35" spans="1:10" ht="52.5" customHeight="1" outlineLevel="1">
      <c r="A35" s="149" t="s">
        <v>290</v>
      </c>
      <c r="B35" s="149" t="s">
        <v>400</v>
      </c>
      <c r="C35" s="65" t="s">
        <v>356</v>
      </c>
      <c r="D35" s="65" t="s">
        <v>377</v>
      </c>
      <c r="E35" s="65" t="s">
        <v>412</v>
      </c>
      <c r="F35" s="65" t="s">
        <v>359</v>
      </c>
      <c r="G35" s="64" t="s">
        <v>360</v>
      </c>
      <c r="H35" s="64" t="s">
        <v>349</v>
      </c>
      <c r="I35" s="65" t="s">
        <v>344</v>
      </c>
      <c r="J35" s="65" t="s">
        <v>413</v>
      </c>
    </row>
    <row r="36" spans="1:10" ht="52.5" customHeight="1" outlineLevel="1">
      <c r="A36" s="149" t="s">
        <v>290</v>
      </c>
      <c r="B36" s="149" t="s">
        <v>400</v>
      </c>
      <c r="C36" s="65" t="s">
        <v>362</v>
      </c>
      <c r="D36" s="65" t="s">
        <v>363</v>
      </c>
      <c r="E36" s="65" t="s">
        <v>414</v>
      </c>
      <c r="F36" s="65" t="s">
        <v>359</v>
      </c>
      <c r="G36" s="64" t="s">
        <v>360</v>
      </c>
      <c r="H36" s="64" t="s">
        <v>349</v>
      </c>
      <c r="I36" s="65" t="s">
        <v>344</v>
      </c>
      <c r="J36" s="65" t="s">
        <v>415</v>
      </c>
    </row>
    <row r="37" spans="1:10" ht="52.5" customHeight="1" outlineLevel="1">
      <c r="A37" s="149" t="s">
        <v>296</v>
      </c>
      <c r="B37" s="149" t="s">
        <v>416</v>
      </c>
      <c r="C37" s="65" t="s">
        <v>339</v>
      </c>
      <c r="D37" s="65" t="s">
        <v>340</v>
      </c>
      <c r="E37" s="65" t="s">
        <v>417</v>
      </c>
      <c r="F37" s="65" t="s">
        <v>359</v>
      </c>
      <c r="G37" s="64" t="s">
        <v>418</v>
      </c>
      <c r="H37" s="64" t="s">
        <v>419</v>
      </c>
      <c r="I37" s="65" t="s">
        <v>344</v>
      </c>
      <c r="J37" s="65" t="s">
        <v>420</v>
      </c>
    </row>
    <row r="38" spans="1:10" ht="52.5" customHeight="1" outlineLevel="1">
      <c r="A38" s="149" t="s">
        <v>296</v>
      </c>
      <c r="B38" s="149" t="s">
        <v>416</v>
      </c>
      <c r="C38" s="65" t="s">
        <v>339</v>
      </c>
      <c r="D38" s="65" t="s">
        <v>340</v>
      </c>
      <c r="E38" s="65" t="s">
        <v>421</v>
      </c>
      <c r="F38" s="65" t="s">
        <v>359</v>
      </c>
      <c r="G38" s="64" t="s">
        <v>422</v>
      </c>
      <c r="H38" s="64" t="s">
        <v>419</v>
      </c>
      <c r="I38" s="65" t="s">
        <v>344</v>
      </c>
      <c r="J38" s="65" t="s">
        <v>423</v>
      </c>
    </row>
    <row r="39" spans="1:10" ht="52.5" customHeight="1" outlineLevel="1">
      <c r="A39" s="149" t="s">
        <v>296</v>
      </c>
      <c r="B39" s="149" t="s">
        <v>416</v>
      </c>
      <c r="C39" s="65" t="s">
        <v>339</v>
      </c>
      <c r="D39" s="65" t="s">
        <v>346</v>
      </c>
      <c r="E39" s="65" t="s">
        <v>424</v>
      </c>
      <c r="F39" s="65" t="s">
        <v>359</v>
      </c>
      <c r="G39" s="64" t="s">
        <v>360</v>
      </c>
      <c r="H39" s="64" t="s">
        <v>349</v>
      </c>
      <c r="I39" s="65" t="s">
        <v>344</v>
      </c>
      <c r="J39" s="65" t="s">
        <v>425</v>
      </c>
    </row>
    <row r="40" spans="1:10" ht="52.5" customHeight="1" outlineLevel="1">
      <c r="A40" s="149" t="s">
        <v>296</v>
      </c>
      <c r="B40" s="149" t="s">
        <v>416</v>
      </c>
      <c r="C40" s="65" t="s">
        <v>339</v>
      </c>
      <c r="D40" s="65" t="s">
        <v>346</v>
      </c>
      <c r="E40" s="65" t="s">
        <v>426</v>
      </c>
      <c r="F40" s="65" t="s">
        <v>359</v>
      </c>
      <c r="G40" s="64" t="s">
        <v>360</v>
      </c>
      <c r="H40" s="64" t="s">
        <v>349</v>
      </c>
      <c r="I40" s="65" t="s">
        <v>344</v>
      </c>
      <c r="J40" s="65" t="s">
        <v>427</v>
      </c>
    </row>
    <row r="41" spans="1:10" ht="52.5" customHeight="1" outlineLevel="1">
      <c r="A41" s="149" t="s">
        <v>296</v>
      </c>
      <c r="B41" s="149" t="s">
        <v>416</v>
      </c>
      <c r="C41" s="65" t="s">
        <v>339</v>
      </c>
      <c r="D41" s="65" t="s">
        <v>351</v>
      </c>
      <c r="E41" s="65" t="s">
        <v>373</v>
      </c>
      <c r="F41" s="65" t="s">
        <v>374</v>
      </c>
      <c r="G41" s="64" t="s">
        <v>428</v>
      </c>
      <c r="H41" s="64"/>
      <c r="I41" s="65" t="s">
        <v>354</v>
      </c>
      <c r="J41" s="65" t="s">
        <v>429</v>
      </c>
    </row>
    <row r="42" spans="1:10" ht="52.5" customHeight="1" outlineLevel="1">
      <c r="A42" s="149" t="s">
        <v>296</v>
      </c>
      <c r="B42" s="149" t="s">
        <v>416</v>
      </c>
      <c r="C42" s="65" t="s">
        <v>356</v>
      </c>
      <c r="D42" s="65" t="s">
        <v>430</v>
      </c>
      <c r="E42" s="65" t="s">
        <v>431</v>
      </c>
      <c r="F42" s="65" t="s">
        <v>342</v>
      </c>
      <c r="G42" s="64" t="s">
        <v>348</v>
      </c>
      <c r="H42" s="64" t="s">
        <v>349</v>
      </c>
      <c r="I42" s="65" t="s">
        <v>344</v>
      </c>
      <c r="J42" s="65" t="s">
        <v>432</v>
      </c>
    </row>
    <row r="43" spans="1:10" ht="52.5" customHeight="1" outlineLevel="1">
      <c r="A43" s="149" t="s">
        <v>296</v>
      </c>
      <c r="B43" s="149" t="s">
        <v>416</v>
      </c>
      <c r="C43" s="65" t="s">
        <v>356</v>
      </c>
      <c r="D43" s="65" t="s">
        <v>357</v>
      </c>
      <c r="E43" s="65" t="s">
        <v>433</v>
      </c>
      <c r="F43" s="65" t="s">
        <v>342</v>
      </c>
      <c r="G43" s="64" t="s">
        <v>348</v>
      </c>
      <c r="H43" s="64" t="s">
        <v>349</v>
      </c>
      <c r="I43" s="65" t="s">
        <v>344</v>
      </c>
      <c r="J43" s="65" t="s">
        <v>434</v>
      </c>
    </row>
    <row r="44" spans="1:10" ht="52.5" customHeight="1" outlineLevel="1">
      <c r="A44" s="149" t="s">
        <v>296</v>
      </c>
      <c r="B44" s="149" t="s">
        <v>416</v>
      </c>
      <c r="C44" s="65" t="s">
        <v>356</v>
      </c>
      <c r="D44" s="65" t="s">
        <v>435</v>
      </c>
      <c r="E44" s="65" t="s">
        <v>436</v>
      </c>
      <c r="F44" s="65" t="s">
        <v>359</v>
      </c>
      <c r="G44" s="64" t="s">
        <v>94</v>
      </c>
      <c r="H44" s="64" t="s">
        <v>349</v>
      </c>
      <c r="I44" s="65" t="s">
        <v>344</v>
      </c>
      <c r="J44" s="65" t="s">
        <v>437</v>
      </c>
    </row>
    <row r="45" spans="1:10" ht="52.5" customHeight="1" outlineLevel="1">
      <c r="A45" s="149" t="s">
        <v>296</v>
      </c>
      <c r="B45" s="149" t="s">
        <v>416</v>
      </c>
      <c r="C45" s="65" t="s">
        <v>362</v>
      </c>
      <c r="D45" s="65" t="s">
        <v>363</v>
      </c>
      <c r="E45" s="65" t="s">
        <v>438</v>
      </c>
      <c r="F45" s="65" t="s">
        <v>359</v>
      </c>
      <c r="G45" s="64" t="s">
        <v>360</v>
      </c>
      <c r="H45" s="64" t="s">
        <v>349</v>
      </c>
      <c r="I45" s="65" t="s">
        <v>344</v>
      </c>
      <c r="J45" s="65" t="s">
        <v>439</v>
      </c>
    </row>
    <row r="46" spans="1:10" ht="52.5" customHeight="1" outlineLevel="1">
      <c r="A46" s="149" t="s">
        <v>283</v>
      </c>
      <c r="B46" s="149" t="s">
        <v>440</v>
      </c>
      <c r="C46" s="65" t="s">
        <v>339</v>
      </c>
      <c r="D46" s="65" t="s">
        <v>340</v>
      </c>
      <c r="E46" s="65" t="s">
        <v>441</v>
      </c>
      <c r="F46" s="65" t="s">
        <v>342</v>
      </c>
      <c r="G46" s="64" t="s">
        <v>442</v>
      </c>
      <c r="H46" s="64" t="s">
        <v>443</v>
      </c>
      <c r="I46" s="65" t="s">
        <v>344</v>
      </c>
      <c r="J46" s="65" t="s">
        <v>444</v>
      </c>
    </row>
    <row r="47" spans="1:10" ht="52.5" customHeight="1" outlineLevel="1">
      <c r="A47" s="149" t="s">
        <v>283</v>
      </c>
      <c r="B47" s="149" t="s">
        <v>440</v>
      </c>
      <c r="C47" s="65" t="s">
        <v>339</v>
      </c>
      <c r="D47" s="65" t="s">
        <v>351</v>
      </c>
      <c r="E47" s="65" t="s">
        <v>373</v>
      </c>
      <c r="F47" s="65" t="s">
        <v>374</v>
      </c>
      <c r="G47" s="64" t="s">
        <v>375</v>
      </c>
      <c r="H47" s="64"/>
      <c r="I47" s="65" t="s">
        <v>354</v>
      </c>
      <c r="J47" s="65" t="s">
        <v>373</v>
      </c>
    </row>
    <row r="48" spans="1:10" ht="52.5" customHeight="1" outlineLevel="1">
      <c r="A48" s="149" t="s">
        <v>283</v>
      </c>
      <c r="B48" s="149" t="s">
        <v>440</v>
      </c>
      <c r="C48" s="65" t="s">
        <v>356</v>
      </c>
      <c r="D48" s="65" t="s">
        <v>357</v>
      </c>
      <c r="E48" s="65" t="s">
        <v>445</v>
      </c>
      <c r="F48" s="65" t="s">
        <v>359</v>
      </c>
      <c r="G48" s="64" t="s">
        <v>360</v>
      </c>
      <c r="H48" s="64" t="s">
        <v>349</v>
      </c>
      <c r="I48" s="65" t="s">
        <v>344</v>
      </c>
      <c r="J48" s="65" t="s">
        <v>446</v>
      </c>
    </row>
    <row r="49" spans="1:10" ht="52.5" customHeight="1" outlineLevel="1">
      <c r="A49" s="149" t="s">
        <v>283</v>
      </c>
      <c r="B49" s="149" t="s">
        <v>440</v>
      </c>
      <c r="C49" s="65" t="s">
        <v>362</v>
      </c>
      <c r="D49" s="65" t="s">
        <v>363</v>
      </c>
      <c r="E49" s="65" t="s">
        <v>447</v>
      </c>
      <c r="F49" s="65" t="s">
        <v>359</v>
      </c>
      <c r="G49" s="64" t="s">
        <v>360</v>
      </c>
      <c r="H49" s="64" t="s">
        <v>349</v>
      </c>
      <c r="I49" s="65" t="s">
        <v>344</v>
      </c>
      <c r="J49" s="65" t="s">
        <v>448</v>
      </c>
    </row>
    <row r="50" spans="1:10" ht="52.5" customHeight="1" outlineLevel="1">
      <c r="A50" s="149" t="s">
        <v>288</v>
      </c>
      <c r="B50" s="149" t="s">
        <v>400</v>
      </c>
      <c r="C50" s="65" t="s">
        <v>339</v>
      </c>
      <c r="D50" s="65" t="s">
        <v>340</v>
      </c>
      <c r="E50" s="65" t="s">
        <v>449</v>
      </c>
      <c r="F50" s="65" t="s">
        <v>359</v>
      </c>
      <c r="G50" s="64" t="s">
        <v>450</v>
      </c>
      <c r="H50" s="64" t="s">
        <v>451</v>
      </c>
      <c r="I50" s="65" t="s">
        <v>344</v>
      </c>
      <c r="J50" s="65" t="s">
        <v>452</v>
      </c>
    </row>
    <row r="51" spans="1:10" ht="52.5" customHeight="1" outlineLevel="1">
      <c r="A51" s="149" t="s">
        <v>288</v>
      </c>
      <c r="B51" s="149" t="s">
        <v>400</v>
      </c>
      <c r="C51" s="65" t="s">
        <v>339</v>
      </c>
      <c r="D51" s="65" t="s">
        <v>340</v>
      </c>
      <c r="E51" s="65" t="s">
        <v>453</v>
      </c>
      <c r="F51" s="65" t="s">
        <v>359</v>
      </c>
      <c r="G51" s="64" t="s">
        <v>96</v>
      </c>
      <c r="H51" s="64" t="s">
        <v>343</v>
      </c>
      <c r="I51" s="65" t="s">
        <v>344</v>
      </c>
      <c r="J51" s="65" t="s">
        <v>454</v>
      </c>
    </row>
    <row r="52" spans="1:10" ht="52.5" customHeight="1" outlineLevel="1">
      <c r="A52" s="149" t="s">
        <v>288</v>
      </c>
      <c r="B52" s="149" t="s">
        <v>400</v>
      </c>
      <c r="C52" s="65" t="s">
        <v>339</v>
      </c>
      <c r="D52" s="65" t="s">
        <v>340</v>
      </c>
      <c r="E52" s="65" t="s">
        <v>455</v>
      </c>
      <c r="F52" s="65" t="s">
        <v>359</v>
      </c>
      <c r="G52" s="64" t="s">
        <v>86</v>
      </c>
      <c r="H52" s="64" t="s">
        <v>343</v>
      </c>
      <c r="I52" s="65" t="s">
        <v>344</v>
      </c>
      <c r="J52" s="65" t="s">
        <v>402</v>
      </c>
    </row>
    <row r="53" spans="1:10" ht="52.5" customHeight="1" outlineLevel="1">
      <c r="A53" s="149" t="s">
        <v>288</v>
      </c>
      <c r="B53" s="149" t="s">
        <v>400</v>
      </c>
      <c r="C53" s="65" t="s">
        <v>339</v>
      </c>
      <c r="D53" s="65" t="s">
        <v>346</v>
      </c>
      <c r="E53" s="65" t="s">
        <v>456</v>
      </c>
      <c r="F53" s="65" t="s">
        <v>359</v>
      </c>
      <c r="G53" s="64" t="s">
        <v>360</v>
      </c>
      <c r="H53" s="64" t="s">
        <v>349</v>
      </c>
      <c r="I53" s="65" t="s">
        <v>344</v>
      </c>
      <c r="J53" s="65" t="s">
        <v>457</v>
      </c>
    </row>
    <row r="54" spans="1:10" ht="52.5" customHeight="1" outlineLevel="1">
      <c r="A54" s="149" t="s">
        <v>288</v>
      </c>
      <c r="B54" s="149" t="s">
        <v>400</v>
      </c>
      <c r="C54" s="65" t="s">
        <v>339</v>
      </c>
      <c r="D54" s="65" t="s">
        <v>351</v>
      </c>
      <c r="E54" s="65" t="s">
        <v>373</v>
      </c>
      <c r="F54" s="65" t="s">
        <v>374</v>
      </c>
      <c r="G54" s="64" t="s">
        <v>458</v>
      </c>
      <c r="H54" s="64"/>
      <c r="I54" s="65" t="s">
        <v>354</v>
      </c>
      <c r="J54" s="65" t="s">
        <v>459</v>
      </c>
    </row>
    <row r="55" spans="1:10" ht="52.5" customHeight="1" outlineLevel="1">
      <c r="A55" s="149" t="s">
        <v>288</v>
      </c>
      <c r="B55" s="149" t="s">
        <v>400</v>
      </c>
      <c r="C55" s="65" t="s">
        <v>356</v>
      </c>
      <c r="D55" s="65" t="s">
        <v>357</v>
      </c>
      <c r="E55" s="65" t="s">
        <v>460</v>
      </c>
      <c r="F55" s="65" t="s">
        <v>359</v>
      </c>
      <c r="G55" s="64" t="s">
        <v>360</v>
      </c>
      <c r="H55" s="64" t="s">
        <v>349</v>
      </c>
      <c r="I55" s="65" t="s">
        <v>344</v>
      </c>
      <c r="J55" s="65" t="s">
        <v>461</v>
      </c>
    </row>
    <row r="56" spans="1:10" ht="52.5" customHeight="1" outlineLevel="1">
      <c r="A56" s="149" t="s">
        <v>288</v>
      </c>
      <c r="B56" s="149" t="s">
        <v>400</v>
      </c>
      <c r="C56" s="65" t="s">
        <v>356</v>
      </c>
      <c r="D56" s="65" t="s">
        <v>377</v>
      </c>
      <c r="E56" s="65" t="s">
        <v>462</v>
      </c>
      <c r="F56" s="65" t="s">
        <v>359</v>
      </c>
      <c r="G56" s="64" t="s">
        <v>360</v>
      </c>
      <c r="H56" s="64" t="s">
        <v>349</v>
      </c>
      <c r="I56" s="65" t="s">
        <v>344</v>
      </c>
      <c r="J56" s="65" t="s">
        <v>463</v>
      </c>
    </row>
    <row r="57" spans="1:10" ht="52.5" customHeight="1" outlineLevel="1">
      <c r="A57" s="149" t="s">
        <v>288</v>
      </c>
      <c r="B57" s="149" t="s">
        <v>400</v>
      </c>
      <c r="C57" s="65" t="s">
        <v>362</v>
      </c>
      <c r="D57" s="65" t="s">
        <v>363</v>
      </c>
      <c r="E57" s="65" t="s">
        <v>464</v>
      </c>
      <c r="F57" s="65" t="s">
        <v>359</v>
      </c>
      <c r="G57" s="64" t="s">
        <v>360</v>
      </c>
      <c r="H57" s="64" t="s">
        <v>349</v>
      </c>
      <c r="I57" s="65" t="s">
        <v>344</v>
      </c>
      <c r="J57" s="65" t="s">
        <v>465</v>
      </c>
    </row>
    <row r="58" spans="1:10" ht="52.5" customHeight="1" outlineLevel="1">
      <c r="A58" s="149" t="s">
        <v>292</v>
      </c>
      <c r="B58" s="149" t="s">
        <v>466</v>
      </c>
      <c r="C58" s="65" t="s">
        <v>339</v>
      </c>
      <c r="D58" s="65" t="s">
        <v>340</v>
      </c>
      <c r="E58" s="65" t="s">
        <v>467</v>
      </c>
      <c r="F58" s="65" t="s">
        <v>342</v>
      </c>
      <c r="G58" s="64" t="s">
        <v>86</v>
      </c>
      <c r="H58" s="64" t="s">
        <v>368</v>
      </c>
      <c r="I58" s="65" t="s">
        <v>344</v>
      </c>
      <c r="J58" s="65" t="s">
        <v>468</v>
      </c>
    </row>
    <row r="59" spans="1:10" ht="52.5" customHeight="1" outlineLevel="1">
      <c r="A59" s="149" t="s">
        <v>292</v>
      </c>
      <c r="B59" s="149" t="s">
        <v>466</v>
      </c>
      <c r="C59" s="65" t="s">
        <v>339</v>
      </c>
      <c r="D59" s="65" t="s">
        <v>340</v>
      </c>
      <c r="E59" s="65" t="s">
        <v>469</v>
      </c>
      <c r="F59" s="65" t="s">
        <v>342</v>
      </c>
      <c r="G59" s="64" t="s">
        <v>89</v>
      </c>
      <c r="H59" s="64" t="s">
        <v>385</v>
      </c>
      <c r="I59" s="65" t="s">
        <v>344</v>
      </c>
      <c r="J59" s="65" t="s">
        <v>470</v>
      </c>
    </row>
    <row r="60" spans="1:10" ht="52.5" customHeight="1" outlineLevel="1">
      <c r="A60" s="149" t="s">
        <v>292</v>
      </c>
      <c r="B60" s="149" t="s">
        <v>466</v>
      </c>
      <c r="C60" s="65" t="s">
        <v>339</v>
      </c>
      <c r="D60" s="65" t="s">
        <v>346</v>
      </c>
      <c r="E60" s="65" t="s">
        <v>471</v>
      </c>
      <c r="F60" s="65" t="s">
        <v>359</v>
      </c>
      <c r="G60" s="64" t="s">
        <v>472</v>
      </c>
      <c r="H60" s="64" t="s">
        <v>349</v>
      </c>
      <c r="I60" s="65" t="s">
        <v>344</v>
      </c>
      <c r="J60" s="65" t="s">
        <v>473</v>
      </c>
    </row>
    <row r="61" spans="1:10" ht="52.5" customHeight="1" outlineLevel="1">
      <c r="A61" s="149" t="s">
        <v>292</v>
      </c>
      <c r="B61" s="149" t="s">
        <v>466</v>
      </c>
      <c r="C61" s="65" t="s">
        <v>339</v>
      </c>
      <c r="D61" s="65" t="s">
        <v>346</v>
      </c>
      <c r="E61" s="65" t="s">
        <v>474</v>
      </c>
      <c r="F61" s="65" t="s">
        <v>342</v>
      </c>
      <c r="G61" s="64" t="s">
        <v>348</v>
      </c>
      <c r="H61" s="64" t="s">
        <v>349</v>
      </c>
      <c r="I61" s="65" t="s">
        <v>344</v>
      </c>
      <c r="J61" s="65" t="s">
        <v>475</v>
      </c>
    </row>
    <row r="62" spans="1:10" ht="52.5" customHeight="1" outlineLevel="1">
      <c r="A62" s="149" t="s">
        <v>292</v>
      </c>
      <c r="B62" s="149" t="s">
        <v>466</v>
      </c>
      <c r="C62" s="65" t="s">
        <v>339</v>
      </c>
      <c r="D62" s="65" t="s">
        <v>351</v>
      </c>
      <c r="E62" s="65" t="s">
        <v>373</v>
      </c>
      <c r="F62" s="65" t="s">
        <v>374</v>
      </c>
      <c r="G62" s="64" t="s">
        <v>375</v>
      </c>
      <c r="H62" s="64"/>
      <c r="I62" s="65" t="s">
        <v>354</v>
      </c>
      <c r="J62" s="65" t="s">
        <v>429</v>
      </c>
    </row>
    <row r="63" spans="1:10" ht="52.5" customHeight="1" outlineLevel="1">
      <c r="A63" s="149" t="s">
        <v>292</v>
      </c>
      <c r="B63" s="149" t="s">
        <v>466</v>
      </c>
      <c r="C63" s="65" t="s">
        <v>339</v>
      </c>
      <c r="D63" s="65" t="s">
        <v>351</v>
      </c>
      <c r="E63" s="65" t="s">
        <v>476</v>
      </c>
      <c r="F63" s="65" t="s">
        <v>342</v>
      </c>
      <c r="G63" s="64" t="s">
        <v>408</v>
      </c>
      <c r="H63" s="64"/>
      <c r="I63" s="65" t="s">
        <v>354</v>
      </c>
      <c r="J63" s="65" t="s">
        <v>477</v>
      </c>
    </row>
    <row r="64" spans="1:10" ht="52.5" customHeight="1" outlineLevel="1">
      <c r="A64" s="149" t="s">
        <v>292</v>
      </c>
      <c r="B64" s="149" t="s">
        <v>466</v>
      </c>
      <c r="C64" s="65" t="s">
        <v>356</v>
      </c>
      <c r="D64" s="65" t="s">
        <v>430</v>
      </c>
      <c r="E64" s="65" t="s">
        <v>478</v>
      </c>
      <c r="F64" s="65" t="s">
        <v>342</v>
      </c>
      <c r="G64" s="64" t="s">
        <v>472</v>
      </c>
      <c r="H64" s="64" t="s">
        <v>349</v>
      </c>
      <c r="I64" s="65" t="s">
        <v>344</v>
      </c>
      <c r="J64" s="65" t="s">
        <v>479</v>
      </c>
    </row>
    <row r="65" spans="1:10" ht="52.5" customHeight="1" outlineLevel="1">
      <c r="A65" s="149" t="s">
        <v>292</v>
      </c>
      <c r="B65" s="149" t="s">
        <v>466</v>
      </c>
      <c r="C65" s="65" t="s">
        <v>356</v>
      </c>
      <c r="D65" s="65" t="s">
        <v>357</v>
      </c>
      <c r="E65" s="65" t="s">
        <v>480</v>
      </c>
      <c r="F65" s="65" t="s">
        <v>359</v>
      </c>
      <c r="G65" s="64" t="s">
        <v>379</v>
      </c>
      <c r="H65" s="64" t="s">
        <v>349</v>
      </c>
      <c r="I65" s="65" t="s">
        <v>344</v>
      </c>
      <c r="J65" s="65" t="s">
        <v>481</v>
      </c>
    </row>
    <row r="66" spans="1:10" ht="52.5" customHeight="1" outlineLevel="1">
      <c r="A66" s="149" t="s">
        <v>292</v>
      </c>
      <c r="B66" s="149" t="s">
        <v>466</v>
      </c>
      <c r="C66" s="65" t="s">
        <v>356</v>
      </c>
      <c r="D66" s="65" t="s">
        <v>435</v>
      </c>
      <c r="E66" s="65" t="s">
        <v>482</v>
      </c>
      <c r="F66" s="65" t="s">
        <v>342</v>
      </c>
      <c r="G66" s="64" t="s">
        <v>379</v>
      </c>
      <c r="H66" s="64" t="s">
        <v>349</v>
      </c>
      <c r="I66" s="65" t="s">
        <v>344</v>
      </c>
      <c r="J66" s="65" t="s">
        <v>483</v>
      </c>
    </row>
    <row r="67" spans="1:10" ht="52.5" customHeight="1" outlineLevel="1">
      <c r="A67" s="149" t="s">
        <v>292</v>
      </c>
      <c r="B67" s="149" t="s">
        <v>466</v>
      </c>
      <c r="C67" s="65" t="s">
        <v>356</v>
      </c>
      <c r="D67" s="65" t="s">
        <v>377</v>
      </c>
      <c r="E67" s="65" t="s">
        <v>484</v>
      </c>
      <c r="F67" s="65" t="s">
        <v>342</v>
      </c>
      <c r="G67" s="64" t="s">
        <v>348</v>
      </c>
      <c r="H67" s="64" t="s">
        <v>349</v>
      </c>
      <c r="I67" s="65" t="s">
        <v>344</v>
      </c>
      <c r="J67" s="65" t="s">
        <v>485</v>
      </c>
    </row>
    <row r="68" spans="1:10" ht="52.5" customHeight="1" outlineLevel="1">
      <c r="A68" s="149" t="s">
        <v>292</v>
      </c>
      <c r="B68" s="149" t="s">
        <v>466</v>
      </c>
      <c r="C68" s="65" t="s">
        <v>362</v>
      </c>
      <c r="D68" s="65" t="s">
        <v>363</v>
      </c>
      <c r="E68" s="65" t="s">
        <v>486</v>
      </c>
      <c r="F68" s="65" t="s">
        <v>359</v>
      </c>
      <c r="G68" s="64" t="s">
        <v>360</v>
      </c>
      <c r="H68" s="64" t="s">
        <v>349</v>
      </c>
      <c r="I68" s="65" t="s">
        <v>344</v>
      </c>
      <c r="J68" s="65" t="s">
        <v>487</v>
      </c>
    </row>
    <row r="69" spans="1:10" ht="52.5" customHeight="1" outlineLevel="1">
      <c r="A69" s="149" t="s">
        <v>292</v>
      </c>
      <c r="B69" s="149" t="s">
        <v>466</v>
      </c>
      <c r="C69" s="65" t="s">
        <v>362</v>
      </c>
      <c r="D69" s="65" t="s">
        <v>363</v>
      </c>
      <c r="E69" s="65" t="s">
        <v>488</v>
      </c>
      <c r="F69" s="65" t="s">
        <v>359</v>
      </c>
      <c r="G69" s="64" t="s">
        <v>360</v>
      </c>
      <c r="H69" s="64" t="s">
        <v>349</v>
      </c>
      <c r="I69" s="65" t="s">
        <v>344</v>
      </c>
      <c r="J69" s="65" t="s">
        <v>489</v>
      </c>
    </row>
    <row r="70" spans="1:10" ht="52.5" customHeight="1" outlineLevel="1">
      <c r="A70" s="149" t="s">
        <v>298</v>
      </c>
      <c r="B70" s="149" t="s">
        <v>490</v>
      </c>
      <c r="C70" s="65" t="s">
        <v>339</v>
      </c>
      <c r="D70" s="65" t="s">
        <v>340</v>
      </c>
      <c r="E70" s="65" t="s">
        <v>491</v>
      </c>
      <c r="F70" s="65" t="s">
        <v>342</v>
      </c>
      <c r="G70" s="64" t="s">
        <v>492</v>
      </c>
      <c r="H70" s="64" t="s">
        <v>493</v>
      </c>
      <c r="I70" s="65" t="s">
        <v>344</v>
      </c>
      <c r="J70" s="65" t="s">
        <v>491</v>
      </c>
    </row>
    <row r="71" spans="1:10" ht="52.5" customHeight="1" outlineLevel="1">
      <c r="A71" s="149" t="s">
        <v>298</v>
      </c>
      <c r="B71" s="149" t="s">
        <v>490</v>
      </c>
      <c r="C71" s="65" t="s">
        <v>339</v>
      </c>
      <c r="D71" s="65" t="s">
        <v>346</v>
      </c>
      <c r="E71" s="65" t="s">
        <v>494</v>
      </c>
      <c r="F71" s="65" t="s">
        <v>342</v>
      </c>
      <c r="G71" s="64" t="s">
        <v>348</v>
      </c>
      <c r="H71" s="64" t="s">
        <v>349</v>
      </c>
      <c r="I71" s="65" t="s">
        <v>344</v>
      </c>
      <c r="J71" s="65" t="s">
        <v>494</v>
      </c>
    </row>
    <row r="72" spans="1:10" ht="52.5" customHeight="1" outlineLevel="1">
      <c r="A72" s="149" t="s">
        <v>298</v>
      </c>
      <c r="B72" s="149" t="s">
        <v>490</v>
      </c>
      <c r="C72" s="65" t="s">
        <v>339</v>
      </c>
      <c r="D72" s="65" t="s">
        <v>351</v>
      </c>
      <c r="E72" s="65" t="s">
        <v>495</v>
      </c>
      <c r="F72" s="65" t="s">
        <v>374</v>
      </c>
      <c r="G72" s="64" t="s">
        <v>496</v>
      </c>
      <c r="H72" s="64"/>
      <c r="I72" s="65" t="s">
        <v>354</v>
      </c>
      <c r="J72" s="65" t="s">
        <v>497</v>
      </c>
    </row>
    <row r="73" spans="1:10" ht="52.5" customHeight="1" outlineLevel="1">
      <c r="A73" s="149" t="s">
        <v>298</v>
      </c>
      <c r="B73" s="149" t="s">
        <v>490</v>
      </c>
      <c r="C73" s="65" t="s">
        <v>356</v>
      </c>
      <c r="D73" s="65" t="s">
        <v>357</v>
      </c>
      <c r="E73" s="65" t="s">
        <v>498</v>
      </c>
      <c r="F73" s="65" t="s">
        <v>359</v>
      </c>
      <c r="G73" s="64" t="s">
        <v>360</v>
      </c>
      <c r="H73" s="64" t="s">
        <v>349</v>
      </c>
      <c r="I73" s="65" t="s">
        <v>344</v>
      </c>
      <c r="J73" s="65" t="s">
        <v>499</v>
      </c>
    </row>
    <row r="74" spans="1:10" ht="52.5" customHeight="1" outlineLevel="1">
      <c r="A74" s="149" t="s">
        <v>298</v>
      </c>
      <c r="B74" s="149" t="s">
        <v>490</v>
      </c>
      <c r="C74" s="65" t="s">
        <v>362</v>
      </c>
      <c r="D74" s="65" t="s">
        <v>363</v>
      </c>
      <c r="E74" s="65" t="s">
        <v>500</v>
      </c>
      <c r="F74" s="65" t="s">
        <v>359</v>
      </c>
      <c r="G74" s="64" t="s">
        <v>360</v>
      </c>
      <c r="H74" s="64" t="s">
        <v>349</v>
      </c>
      <c r="I74" s="65" t="s">
        <v>344</v>
      </c>
      <c r="J74" s="65" t="s">
        <v>500</v>
      </c>
    </row>
  </sheetData>
  <mergeCells count="20">
    <mergeCell ref="A2:J2"/>
    <mergeCell ref="A3:E3"/>
    <mergeCell ref="A7:A11"/>
    <mergeCell ref="A12:A18"/>
    <mergeCell ref="A19:A29"/>
    <mergeCell ref="A70:A74"/>
    <mergeCell ref="B7:B11"/>
    <mergeCell ref="B12:B18"/>
    <mergeCell ref="B19:B29"/>
    <mergeCell ref="B30:B36"/>
    <mergeCell ref="B37:B45"/>
    <mergeCell ref="B46:B49"/>
    <mergeCell ref="B50:B57"/>
    <mergeCell ref="B58:B69"/>
    <mergeCell ref="B70:B74"/>
    <mergeCell ref="A30:A36"/>
    <mergeCell ref="A37:A45"/>
    <mergeCell ref="A46:A49"/>
    <mergeCell ref="A50:A57"/>
    <mergeCell ref="A58:A69"/>
  </mergeCells>
  <phoneticPr fontId="2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MicroSoft</cp:lastModifiedBy>
  <dcterms:created xsi:type="dcterms:W3CDTF">2026-02-11T02:28:00Z</dcterms:created>
  <dcterms:modified xsi:type="dcterms:W3CDTF">2026-02-11T10:20:50Z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