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  <sheet name="Sheet1" sheetId="14" r:id="rId14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  <definedName name="_xlnm.Print_Titles" localSheetId="4">一般公共预算支出表!$1:$10</definedName>
  </definedNames>
  <calcPr calcId="144525"/>
</workbook>
</file>

<file path=xl/sharedStrings.xml><?xml version="1.0" encoding="utf-8"?>
<sst xmlns="http://schemas.openxmlformats.org/spreadsheetml/2006/main" count="1209" uniqueCount="563">
  <si>
    <t>6-1 部门财务收支总体情况表</t>
  </si>
  <si>
    <t>单位名称：瑞丽市民政局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</si>
  <si>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</si>
  <si>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</si>
  <si>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</si>
  <si>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</si>
  <si>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</si>
  <si>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</si>
  <si>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</si>
  <si>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</si>
  <si>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</si>
  <si>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</si>
  <si>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</si>
  <si>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</si>
  <si>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</si>
  <si>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</si>
  <si>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</si>
  <si>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</si>
  <si>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</si>
  <si>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</si>
  <si>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</si>
  <si>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</si>
  <si>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</si>
  <si>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</si>
  <si>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</si>
  <si>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</si>
  <si>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</si>
  <si>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</si>
  <si>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</si>
  <si>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</si>
  <si>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</si>
  <si>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</si>
  <si>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</si>
  <si>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</si>
  <si>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</si>
  <si>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</si>
  <si>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</si>
  <si>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</si>
  <si>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</si>
  <si>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</si>
  <si>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</si>
  <si>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</si>
  <si>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</si>
  <si>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</si>
  <si>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</si>
  <si>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</si>
  <si>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</si>
  <si>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</si>
  <si>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</si>
  <si>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</si>
  <si>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</si>
  <si>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</si>
  <si>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</si>
  <si>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</si>
  <si>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</si>
  <si>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</si>
  <si>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</si>
  <si>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</si>
  <si>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</si>
  <si>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</si>
  <si>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</si>
  <si>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</si>
  <si>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</si>
  <si>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</si>
  <si>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</si>
  <si>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</si>
  <si>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</si>
  <si>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</si>
  <si>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</si>
  <si>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</si>
  <si>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</si>
  <si>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</si>
  <si>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</si>
  <si>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</si>
  <si>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</si>
  <si>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</si>
  <si>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</si>
  <si>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</si>
  <si>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</si>
  <si>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</si>
  <si>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</si>
  <si>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</si>
  <si>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</si>
  <si>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</si>
  <si>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</si>
  <si>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</si>
  <si>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</si>
  <si>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</si>
  <si>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</si>
  <si>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</si>
  <si>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</si>
  <si>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</si>
  <si>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</si>
  <si>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</si>
  <si>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</si>
  <si>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</si>
  <si>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</si>
  <si>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</si>
  <si>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</si>
  <si>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</si>
  <si>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</si>
  <si>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</si>
  <si>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</si>
  <si>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</si>
  <si>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</si>
  <si>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</si>
  <si>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</si>
  <si>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</si>
  <si>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</si>
  <si>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</t>
  </si>
  <si>
    <t>02</t>
  </si>
  <si>
    <t>民政管理事务</t>
  </si>
  <si>
    <t>01</t>
  </si>
  <si>
    <t>行政运行</t>
  </si>
  <si>
    <t>一般行政管理事务</t>
  </si>
  <si>
    <t>05</t>
  </si>
  <si>
    <t>老龄事务</t>
  </si>
  <si>
    <t>07</t>
  </si>
  <si>
    <t>行政区划和地名管理</t>
  </si>
  <si>
    <t>08</t>
  </si>
  <si>
    <t>基层政权和社区建设</t>
  </si>
  <si>
    <t>其他民政管理事务支出</t>
  </si>
  <si>
    <t>行政事业单位离退休</t>
  </si>
  <si>
    <t>行政单位离退休</t>
  </si>
  <si>
    <t>事业单位离退休</t>
  </si>
  <si>
    <t>机关事业单位养老保险缴费支出</t>
  </si>
  <si>
    <t xml:space="preserve">  抚恤</t>
  </si>
  <si>
    <t xml:space="preserve">    死亡抚恤</t>
  </si>
  <si>
    <t xml:space="preserve">    伤残抚恤</t>
  </si>
  <si>
    <t>03</t>
  </si>
  <si>
    <t xml:space="preserve">    在乡复员、退伍军人生活补助</t>
  </si>
  <si>
    <t xml:space="preserve">    义务兵优待</t>
  </si>
  <si>
    <t>99</t>
  </si>
  <si>
    <t xml:space="preserve">    其他优抚支出</t>
  </si>
  <si>
    <t>09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</si>
  <si>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</si>
  <si>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</si>
  <si>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</si>
  <si>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</si>
  <si>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>04</t>
  </si>
  <si>
    <t xml:space="preserve">    退役士兵教育培训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</si>
  <si>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</si>
  <si>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</si>
  <si>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</si>
  <si>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</si>
  <si>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</si>
  <si>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其他社会福利支出</t>
  </si>
  <si>
    <t xml:space="preserve">  残疾人事业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</si>
  <si>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</si>
  <si>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</si>
  <si>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</si>
  <si>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</si>
  <si>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其他自然灾害生活救助支出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</si>
  <si>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</si>
  <si>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</si>
  <si>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</si>
  <si>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</si>
  <si>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</si>
  <si>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</si>
  <si>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</si>
  <si>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</si>
  <si>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农村特困人员救助供养</t>
  </si>
  <si>
    <t xml:space="preserve">  其他生活救助</t>
  </si>
  <si>
    <t xml:space="preserve">    其他城市生活救助</t>
  </si>
  <si>
    <t xml:space="preserve">    其他农村生活救助</t>
  </si>
  <si>
    <t>医疗卫生</t>
  </si>
  <si>
    <t xml:space="preserve">  医疗救助</t>
  </si>
  <si>
    <t xml:space="preserve">    城乡医疗救助资金</t>
  </si>
  <si>
    <t>优抚对象医疗</t>
  </si>
  <si>
    <t xml:space="preserve">    优抚对象医疗补助</t>
  </si>
  <si>
    <t>住房保障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</si>
  <si>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</si>
  <si>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</si>
  <si>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</si>
  <si>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</si>
  <si>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</si>
  <si>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</si>
  <si>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</si>
  <si>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</si>
  <si>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</si>
  <si>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</si>
  <si>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</si>
  <si>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</si>
  <si>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</si>
  <si>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</si>
  <si>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</si>
  <si>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</si>
  <si>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</si>
  <si>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</si>
  <si>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</si>
  <si>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</si>
  <si>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</si>
  <si>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</si>
  <si>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</si>
  <si>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</si>
  <si>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</si>
  <si>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</si>
  <si>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</si>
  <si>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</si>
  <si>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</si>
  <si>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</si>
  <si>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</si>
  <si>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</si>
  <si>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</si>
  <si>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</si>
  <si>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</si>
  <si>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</si>
  <si>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</si>
  <si>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</si>
  <si>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</si>
  <si>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</si>
  <si>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</si>
  <si>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</si>
  <si>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</si>
  <si>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</si>
  <si>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</si>
  <si>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</si>
  <si>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</si>
  <si>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</si>
  <si>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</si>
  <si>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</si>
  <si>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</si>
  <si>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</si>
  <si>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</si>
  <si>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</si>
  <si>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</si>
  <si>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</si>
  <si>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</si>
  <si>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</si>
  <si>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</si>
  <si>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</si>
  <si>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</si>
  <si>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</si>
  <si>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</si>
  <si>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</si>
  <si>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</si>
  <si>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</si>
  <si>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</si>
  <si>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</si>
  <si>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</si>
  <si>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</si>
  <si>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</si>
  <si>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</si>
  <si>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</si>
  <si>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</si>
  <si>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</si>
  <si>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</si>
  <si>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</si>
  <si>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</si>
  <si>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</si>
  <si>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</si>
  <si>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</si>
  <si>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</si>
  <si>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</si>
  <si>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</si>
  <si>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</si>
  <si>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</si>
  <si>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</si>
  <si>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</si>
  <si>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</si>
  <si>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</si>
  <si>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</si>
  <si>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</si>
  <si>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</si>
  <si>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</si>
  <si>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</si>
  <si>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</si>
  <si>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</si>
  <si>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</si>
  <si>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</si>
  <si>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</si>
  <si>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</si>
  <si>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</si>
  <si>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</si>
  <si>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其他资本性支出</t>
  </si>
  <si>
    <t>房屋建筑物购建</t>
  </si>
  <si>
    <t>办公设备购置</t>
  </si>
  <si>
    <t>6-7  政府性基金预算支出表</t>
  </si>
  <si>
    <t>功能科目</t>
  </si>
  <si>
    <t>政府性基金预算支出</t>
  </si>
  <si>
    <t>科目名称</t>
  </si>
  <si>
    <t>支出总计</t>
  </si>
  <si>
    <t>229</t>
  </si>
  <si>
    <t>其他支出</t>
  </si>
  <si>
    <t>彩票发行销机构业务费支出</t>
  </si>
  <si>
    <t>福利彩票发行销售机构业务费的支出</t>
  </si>
  <si>
    <t>彩票市场调控支出</t>
  </si>
  <si>
    <t>彩票公益金安排的支出</t>
  </si>
  <si>
    <t>60</t>
  </si>
  <si>
    <t>用于社会福利彩票公益金支出</t>
  </si>
  <si>
    <t>用于城乡医疗救助的彩票公益金支出</t>
  </si>
  <si>
    <t>用于其他社会公益事业的彩票公益金支出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</si>
  <si>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</si>
  <si>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</si>
  <si>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</si>
  <si>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</si>
  <si>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</si>
  <si>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</si>
  <si>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</si>
  <si>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</si>
  <si>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</si>
  <si>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</si>
  <si>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</si>
  <si>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</si>
  <si>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</si>
  <si>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</si>
  <si>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</si>
  <si>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</si>
  <si>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</si>
  <si>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</si>
  <si>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</si>
  <si>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</si>
  <si>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</si>
  <si>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</si>
  <si>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</si>
  <si>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</si>
  <si>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</si>
  <si>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</si>
  <si>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</si>
  <si>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</si>
  <si>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</si>
  <si>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</si>
  <si>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</si>
  <si>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</si>
  <si>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</si>
  <si>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</si>
  <si>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</si>
  <si>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</si>
  <si>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</si>
  <si>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</si>
  <si>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</si>
  <si>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</si>
  <si>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</si>
  <si>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</si>
  <si>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</si>
  <si>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</si>
  <si>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</si>
  <si>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</si>
  <si>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</si>
  <si>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</si>
  <si>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</si>
  <si>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</si>
  <si>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</si>
  <si>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</si>
  <si>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</si>
  <si>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</si>
  <si>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</si>
  <si>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</si>
  <si>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</si>
  <si>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</si>
  <si>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</si>
  <si>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</si>
  <si>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</si>
  <si>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</si>
  <si>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</si>
  <si>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</si>
  <si>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</si>
  <si>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</si>
  <si>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</si>
  <si>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</si>
  <si>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</si>
  <si>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</si>
  <si>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</si>
  <si>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</si>
  <si>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</si>
  <si>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</si>
  <si>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</si>
  <si>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</si>
  <si>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</si>
  <si>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</si>
  <si>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</si>
  <si>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</si>
  <si>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</si>
  <si>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</si>
  <si>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</si>
  <si>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</si>
  <si>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</si>
  <si>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</si>
  <si>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</si>
  <si>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</si>
  <si>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</si>
  <si>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</si>
  <si>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</si>
  <si>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</si>
  <si>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</si>
  <si>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</si>
  <si>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</si>
  <si>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</si>
  <si>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</si>
  <si>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</si>
  <si>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</si>
  <si>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</si>
  <si>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</si>
  <si>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</si>
  <si>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</si>
  <si>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</si>
  <si>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</si>
  <si>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</si>
  <si>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</si>
  <si>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</si>
  <si>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</si>
  <si>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</si>
  <si>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</si>
  <si>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</si>
  <si>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国外债务还本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</si>
  <si>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</si>
  <si>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</si>
  <si>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</si>
  <si>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</si>
  <si>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</si>
  <si>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</si>
  <si>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</si>
  <si>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</si>
  <si>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</si>
  <si>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</si>
  <si>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</si>
  <si>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</si>
  <si>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</si>
  <si>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</si>
  <si>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</si>
  <si>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</si>
  <si>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</si>
  <si>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</si>
  <si>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</si>
  <si>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</si>
  <si>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</si>
  <si>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</si>
  <si>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</si>
  <si>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</si>
  <si>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</si>
  <si>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</si>
  <si>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</si>
  <si>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</si>
  <si>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</si>
  <si>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</si>
  <si>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</si>
  <si>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</si>
  <si>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</si>
  <si>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</si>
  <si>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</si>
  <si>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</si>
  <si>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</si>
  <si>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</si>
  <si>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部门：瑞丽市民政局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</si>
  <si>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</si>
  <si>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</si>
  <si>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</si>
  <si>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</si>
  <si>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</si>
  <si>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</si>
  <si>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</si>
  <si>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</si>
  <si>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</si>
  <si>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</si>
  <si>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</si>
  <si>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1、2018年我市创建省级双拥模范城市和创建2个留守儿童之家工作，预计省级到我市的各种检查、验收等工作将大幅度增加，故2018年的公务接待费比上年预算数增加较大。 2、2018年我市创建省级双拥模范城市和创建2个留守儿童之家工作及加大殡葬改革的宣传，预计到各乡镇实施开展工作将大幅度增加，以及本年预算数据含上年结余数，故2018年的公务用车运行费用比上年预算数增加较大。</t>
  </si>
  <si>
    <t>6-10  项目支出绩效目标表（市本级）</t>
  </si>
  <si>
    <t>单位名称：民政局部门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</si>
  <si>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</si>
  <si>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</si>
  <si>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</si>
  <si>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</si>
  <si>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</si>
  <si>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</si>
  <si>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</si>
  <si>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</si>
  <si>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</si>
  <si>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城乡低保救助工作开展经费保障</t>
  </si>
  <si>
    <t>完成城乡低保对象精准识别，确保符合条件的贫困家庭全部纳入低保及临时救助</t>
  </si>
  <si>
    <t xml:space="preserve"> 产出指标</t>
  </si>
  <si>
    <t>质量指标</t>
  </si>
  <si>
    <t>确保符合条件的贫困家庭全部纳入低保及临时救助率、对享受城乡低保救助人员核查率、</t>
  </si>
  <si>
    <t>部门业务股室总结</t>
  </si>
  <si>
    <t>效益指标</t>
  </si>
  <si>
    <t>社会效益指标</t>
  </si>
  <si>
    <t>改善困难群众生活状况、保障群众的合法权益、保证困难群众得到救助</t>
  </si>
  <si>
    <t>满意度指标</t>
  </si>
  <si>
    <t>服务对象满意度指标</t>
  </si>
  <si>
    <t>群众对民政社会救助等民生救助工作满意度</t>
  </si>
  <si>
    <t>一站式医疗救助工作开展资金保障</t>
  </si>
  <si>
    <t>保证城乡低保对象及五保对象能及时在各医院进行一站式医疗救助</t>
  </si>
  <si>
    <t>低保对象及五保对象及时救助率</t>
  </si>
  <si>
    <t>改善困难群众医疗救助保障</t>
  </si>
  <si>
    <t>群众对民政救助、救灾等民生救助工作满意度</t>
  </si>
  <si>
    <t>殡葬改革宣传工作开展资金保障</t>
  </si>
  <si>
    <t>完成殡葬改革宣传工作能到村寨</t>
  </si>
  <si>
    <t>殡葬宣传改革宣传率</t>
  </si>
  <si>
    <t>全市人民生活环境能得到逐渐改善</t>
  </si>
  <si>
    <t>群众对殡葬改革工作的满意度</t>
  </si>
  <si>
    <t>老年人及重阳节工作开展资金保障</t>
  </si>
  <si>
    <t>加强老年人工作力度，积极组织好农村老年人活动的开展</t>
  </si>
  <si>
    <t>社会救助率、婚姻登记合格率、高龄补助发放率</t>
  </si>
  <si>
    <t>改善老年人活动情况、保证老年人的合法权益</t>
  </si>
  <si>
    <t>群众对老年人活动开展工作满意度</t>
  </si>
  <si>
    <t>民政业务工作开展资金保障</t>
  </si>
  <si>
    <t>保证民政各项业务工作开展</t>
  </si>
  <si>
    <t>改善困难群众生活状况、保障群众的合法权益、保证灾区群众得到救助</t>
  </si>
  <si>
    <t>百村建设项目</t>
  </si>
  <si>
    <t>基层老年协会设施设备的建设和购置</t>
  </si>
  <si>
    <t>时效指标</t>
  </si>
  <si>
    <t>项目周期率</t>
  </si>
  <si>
    <t>1年</t>
  </si>
  <si>
    <t>改善老年人生活质量</t>
  </si>
  <si>
    <t>有所提高</t>
  </si>
  <si>
    <t>老年人对百村建设的满意度</t>
  </si>
  <si>
    <t>帮扶五老解决住房难</t>
  </si>
  <si>
    <t>帮助2户五老解决住房建设资金困难</t>
  </si>
  <si>
    <t>18个月</t>
  </si>
  <si>
    <t>提高五老养老住房质量</t>
  </si>
  <si>
    <t>明显提高</t>
  </si>
  <si>
    <t>五老对解决住房难满意度</t>
  </si>
  <si>
    <t>居家养老服务中心和日间照料中心建设</t>
  </si>
  <si>
    <t>提高老年人生活质量，居家养老的服务</t>
  </si>
  <si>
    <t>老年人对居家养老项目的满意度</t>
  </si>
  <si>
    <t>农村互助养老服务站</t>
  </si>
  <si>
    <t>为农村老年人提供活动场所、提高生活质量</t>
  </si>
  <si>
    <t>项目周期率、</t>
  </si>
  <si>
    <t>生态效益指标</t>
  </si>
  <si>
    <t>敬老、爱老风气</t>
  </si>
  <si>
    <t>明显改善</t>
  </si>
  <si>
    <t>农村老年人对互助养老服务站满意度、投诉次数</t>
  </si>
  <si>
    <t>100%和0次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</si>
  <si>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</si>
  <si>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</si>
  <si>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</si>
  <si>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</si>
  <si>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</si>
  <si>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</si>
  <si>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</si>
  <si>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</si>
  <si>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</si>
  <si>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</si>
  <si>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</si>
  <si>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</si>
  <si>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</si>
  <si>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</si>
  <si>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</si>
  <si>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</si>
  <si>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民政公用经费</t>
  </si>
  <si>
    <t>电脑</t>
  </si>
  <si>
    <t>台</t>
  </si>
  <si>
    <t>5台</t>
  </si>
  <si>
    <t>老龄工作经费</t>
  </si>
  <si>
    <t>打印机</t>
  </si>
  <si>
    <t>1台</t>
  </si>
  <si>
    <t>地名普查经费</t>
  </si>
  <si>
    <t>电脑（高配）</t>
  </si>
  <si>
    <t>社区换届工作经费</t>
  </si>
  <si>
    <t>社会救助工作经费</t>
  </si>
  <si>
    <t>档案柜</t>
  </si>
  <si>
    <t>套</t>
  </si>
  <si>
    <t>3套</t>
  </si>
  <si>
    <t>2台</t>
  </si>
  <si>
    <t>留守儿童经费</t>
  </si>
  <si>
    <t>敬老院工作经费</t>
  </si>
  <si>
    <t>复印机</t>
  </si>
  <si>
    <t>保险柜</t>
  </si>
  <si>
    <t>福彩宣传工作经费</t>
  </si>
  <si>
    <t>照相机</t>
  </si>
  <si>
    <t>救灾工作经费</t>
  </si>
  <si>
    <t>2套</t>
  </si>
  <si>
    <t>装订机</t>
  </si>
  <si>
    <t>合   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</si>
</sst>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;[Red]\-#,##0.00\ "/>
    <numFmt numFmtId="178" formatCode="yyyy/mm/dd"/>
    <numFmt numFmtId="179" formatCode="[$-10804]#,##0.00#;\(\-#,##0.00#\);\ "/>
  </numFmts>
  <fonts count="4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9"/>
      <name val="黑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8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31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7" fillId="10" borderId="36" applyNumberFormat="0" applyAlignment="0" applyProtection="0">
      <alignment vertical="center"/>
    </xf>
    <xf numFmtId="0" fontId="34" fillId="10" borderId="32" applyNumberFormat="0" applyAlignment="0" applyProtection="0">
      <alignment vertical="center"/>
    </xf>
    <xf numFmtId="0" fontId="33" fillId="9" borderId="33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0" borderId="0"/>
    <xf numFmtId="0" fontId="16" fillId="0" borderId="0">
      <alignment vertical="center"/>
    </xf>
    <xf numFmtId="0" fontId="1" fillId="0" borderId="0"/>
  </cellStyleXfs>
  <cellXfs count="19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5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/>
    <xf numFmtId="0" fontId="0" fillId="0" borderId="0" xfId="0" applyFont="1"/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 indent="1"/>
    </xf>
    <xf numFmtId="0" fontId="2" fillId="0" borderId="1" xfId="52" applyFont="1" applyFill="1" applyBorder="1" applyAlignment="1">
      <alignment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 indent="1"/>
    </xf>
    <xf numFmtId="9" fontId="2" fillId="0" borderId="1" xfId="52" applyNumberFormat="1" applyFont="1" applyFill="1" applyBorder="1" applyAlignment="1">
      <alignment horizontal="center" vertical="center" wrapText="1"/>
    </xf>
    <xf numFmtId="0" fontId="2" fillId="0" borderId="0" xfId="52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2" fillId="0" borderId="2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0" fontId="10" fillId="0" borderId="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2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12" fillId="0" borderId="1" xfId="51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49" fontId="5" fillId="0" borderId="1" xfId="51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/>
    <xf numFmtId="0" fontId="13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wrapText="1"/>
    </xf>
    <xf numFmtId="4" fontId="14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 applyAlignment="1">
      <alignment horizontal="center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9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13" xfId="5" applyFont="1" applyFill="1" applyBorder="1" applyAlignment="1">
      <alignment horizontal="center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5" fillId="0" borderId="1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/>
    </xf>
    <xf numFmtId="0" fontId="12" fillId="0" borderId="13" xfId="5" applyFont="1" applyFill="1" applyBorder="1" applyAlignment="1">
      <alignment vertical="center"/>
    </xf>
    <xf numFmtId="0" fontId="16" fillId="0" borderId="1" xfId="5" applyFill="1" applyBorder="1" applyAlignment="1">
      <alignment horizontal="center"/>
    </xf>
    <xf numFmtId="0" fontId="16" fillId="0" borderId="1" xfId="5" applyFill="1" applyBorder="1"/>
    <xf numFmtId="0" fontId="0" fillId="0" borderId="1" xfId="0" applyBorder="1"/>
    <xf numFmtId="0" fontId="5" fillId="0" borderId="1" xfId="5" applyFont="1" applyFill="1" applyBorder="1" applyAlignment="1">
      <alignment horizontal="center" vertical="center"/>
    </xf>
    <xf numFmtId="0" fontId="5" fillId="0" borderId="13" xfId="5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1" xfId="0" applyFill="1" applyBorder="1"/>
    <xf numFmtId="0" fontId="5" fillId="0" borderId="1" xfId="5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 vertical="center" wrapText="1"/>
    </xf>
    <xf numFmtId="0" fontId="19" fillId="0" borderId="0" xfId="51" applyFont="1" applyFill="1" applyBorder="1" applyAlignment="1">
      <alignment horizontal="left"/>
    </xf>
    <xf numFmtId="49" fontId="20" fillId="0" borderId="0" xfId="51" applyNumberFormat="1" applyFont="1" applyFill="1" applyBorder="1" applyAlignment="1">
      <alignment horizontal="center"/>
    </xf>
    <xf numFmtId="0" fontId="20" fillId="0" borderId="0" xfId="51" applyFont="1" applyFill="1" applyBorder="1" applyAlignment="1">
      <alignment horizontal="left"/>
    </xf>
    <xf numFmtId="0" fontId="20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49" fontId="20" fillId="0" borderId="20" xfId="51" applyNumberFormat="1" applyFont="1" applyFill="1" applyBorder="1" applyAlignment="1" applyProtection="1">
      <alignment horizontal="center" vertical="top" wrapText="1"/>
      <protection locked="0"/>
    </xf>
    <xf numFmtId="49" fontId="20" fillId="0" borderId="21" xfId="51" applyNumberFormat="1" applyFont="1" applyFill="1" applyBorder="1" applyAlignment="1" applyProtection="1">
      <alignment horizontal="center" vertical="top" wrapText="1"/>
      <protection locked="0"/>
    </xf>
    <xf numFmtId="0" fontId="2" fillId="0" borderId="10" xfId="51" applyFont="1" applyFill="1" applyBorder="1" applyAlignment="1" applyProtection="1">
      <alignment horizontal="center" vertical="center" wrapText="1" readingOrder="1"/>
      <protection locked="0"/>
    </xf>
    <xf numFmtId="0" fontId="20" fillId="0" borderId="22" xfId="51" applyFont="1" applyFill="1" applyBorder="1" applyAlignment="1" applyProtection="1">
      <alignment vertical="top" wrapText="1"/>
      <protection locked="0"/>
    </xf>
    <xf numFmtId="0" fontId="20" fillId="0" borderId="23" xfId="51" applyFont="1" applyFill="1" applyBorder="1" applyAlignment="1" applyProtection="1">
      <alignment vertical="top" wrapText="1"/>
      <protection locked="0"/>
    </xf>
    <xf numFmtId="49" fontId="20" fillId="0" borderId="24" xfId="51" applyNumberFormat="1" applyFont="1" applyFill="1" applyBorder="1" applyAlignment="1" applyProtection="1">
      <alignment horizontal="center"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0" fillId="0" borderId="25" xfId="51" applyFont="1" applyFill="1" applyBorder="1" applyAlignment="1" applyProtection="1">
      <alignment vertical="top" wrapText="1"/>
      <protection locked="0"/>
    </xf>
    <xf numFmtId="49" fontId="20" fillId="0" borderId="26" xfId="51" applyNumberFormat="1" applyFont="1" applyFill="1" applyBorder="1" applyAlignment="1" applyProtection="1">
      <alignment horizontal="center" vertical="top" wrapText="1"/>
      <protection locked="0"/>
    </xf>
    <xf numFmtId="49" fontId="20" fillId="0" borderId="27" xfId="51" applyNumberFormat="1" applyFont="1" applyFill="1" applyBorder="1" applyAlignment="1" applyProtection="1">
      <alignment horizontal="center" vertical="top" wrapText="1"/>
      <protection locked="0"/>
    </xf>
    <xf numFmtId="49" fontId="2" fillId="0" borderId="10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49" fontId="2" fillId="0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1" xfId="51" applyFont="1" applyFill="1" applyBorder="1" applyAlignment="1" applyProtection="1">
      <alignment horizontal="center" vertical="top" wrapText="1" readingOrder="1"/>
      <protection locked="0"/>
    </xf>
    <xf numFmtId="49" fontId="21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21" fillId="0" borderId="1" xfId="51" applyFont="1" applyFill="1" applyBorder="1" applyAlignment="1" applyProtection="1">
      <alignment horizontal="center" vertical="center" wrapText="1" readingOrder="1"/>
      <protection locked="0"/>
    </xf>
    <xf numFmtId="0" fontId="21" fillId="0" borderId="1" xfId="5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 applyAlignment="1">
      <alignment horizontal="center"/>
    </xf>
    <xf numFmtId="49" fontId="22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3" xfId="0" applyNumberFormat="1" applyFont="1" applyFill="1" applyBorder="1" applyAlignment="1">
      <alignment horizontal="left" vertical="center" wrapText="1"/>
    </xf>
    <xf numFmtId="49" fontId="22" fillId="0" borderId="13" xfId="0" applyNumberFormat="1" applyFont="1" applyFill="1" applyBorder="1" applyAlignment="1">
      <alignment horizontal="left" vertical="center" wrapText="1"/>
    </xf>
    <xf numFmtId="0" fontId="23" fillId="0" borderId="0" xfId="0" applyFont="1"/>
    <xf numFmtId="0" fontId="23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wrapText="1"/>
    </xf>
    <xf numFmtId="0" fontId="20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0" fillId="0" borderId="21" xfId="51" applyFont="1" applyFill="1" applyBorder="1" applyAlignment="1" applyProtection="1">
      <alignment vertical="top" wrapText="1"/>
      <protection locked="0"/>
    </xf>
    <xf numFmtId="0" fontId="20" fillId="0" borderId="27" xfId="5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6" fontId="4" fillId="0" borderId="1" xfId="53" applyNumberFormat="1" applyFont="1" applyFill="1" applyBorder="1" applyAlignment="1" applyProtection="1">
      <alignment horizontal="right" vertical="center"/>
    </xf>
    <xf numFmtId="0" fontId="5" fillId="0" borderId="1" xfId="53" applyFont="1" applyFill="1" applyBorder="1" applyAlignment="1">
      <alignment vertical="center"/>
    </xf>
    <xf numFmtId="179" fontId="2" fillId="0" borderId="19" xfId="51" applyNumberFormat="1" applyFont="1" applyFill="1" applyBorder="1" applyAlignment="1" applyProtection="1">
      <alignment horizontal="right" wrapText="1" readingOrder="1"/>
      <protection locked="0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3" fillId="0" borderId="1" xfId="53" applyNumberFormat="1" applyFont="1" applyFill="1" applyBorder="1" applyAlignment="1" applyProtection="1">
      <alignment horizontal="center" vertical="center"/>
    </xf>
    <xf numFmtId="177" fontId="13" fillId="0" borderId="1" xfId="53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77" fontId="13" fillId="0" borderId="0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3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7" fillId="0" borderId="1" xfId="53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6" fontId="2" fillId="0" borderId="13" xfId="53" applyNumberFormat="1" applyFont="1" applyFill="1" applyBorder="1" applyAlignment="1" applyProtection="1">
      <alignment horizontal="right" vertical="center"/>
    </xf>
    <xf numFmtId="0" fontId="2" fillId="0" borderId="13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3" fillId="0" borderId="6" xfId="53" applyNumberFormat="1" applyFont="1" applyFill="1" applyBorder="1" applyAlignment="1" applyProtection="1">
      <alignment horizontal="center" vertical="center"/>
    </xf>
    <xf numFmtId="177" fontId="13" fillId="0" borderId="25" xfId="53" applyNumberFormat="1" applyFont="1" applyFill="1" applyBorder="1" applyAlignment="1" applyProtection="1">
      <alignment horizontal="right" vertical="center"/>
    </xf>
    <xf numFmtId="179" fontId="13" fillId="0" borderId="19" xfId="51" applyNumberFormat="1" applyFont="1" applyFill="1" applyBorder="1" applyAlignment="1" applyProtection="1">
      <alignment horizontal="right" wrapText="1" readingOrder="1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70"/>
      <c r="C3" s="170"/>
      <c r="D3" s="28" t="s">
        <v>2</v>
      </c>
    </row>
    <row r="4" s="1" customFormat="1" ht="19.5" customHeight="1" spans="1:4">
      <c r="A4" s="171" t="s">
        <v>3</v>
      </c>
      <c r="B4" s="171"/>
      <c r="C4" s="171" t="s">
        <v>4</v>
      </c>
      <c r="D4" s="171"/>
    </row>
    <row r="5" s="1" customFormat="1" ht="19.5" customHeight="1" spans="1:4">
      <c r="A5" s="171" t="s">
        <v>5</v>
      </c>
      <c r="B5" s="171" t="s">
        <v>6</v>
      </c>
      <c r="C5" s="171" t="s">
        <v>7</v>
      </c>
      <c r="D5" s="171" t="s">
        <v>6</v>
      </c>
    </row>
    <row r="6" s="1" customFormat="1" ht="19.5" customHeight="1" spans="1:4">
      <c r="A6" s="171"/>
      <c r="B6" s="171"/>
      <c r="C6" s="171"/>
      <c r="D6" s="171"/>
    </row>
    <row r="7" s="1" customFormat="1" ht="17.25" customHeight="1" spans="1:4">
      <c r="A7" s="188" t="s">
        <v>8</v>
      </c>
      <c r="B7" s="190">
        <v>1916.23</v>
      </c>
      <c r="C7" s="184" t="s">
        <v>9</v>
      </c>
      <c r="D7" s="176">
        <v>11.89</v>
      </c>
    </row>
    <row r="8" s="1" customFormat="1" ht="17.25" customHeight="1" spans="1:4">
      <c r="A8" s="185" t="s">
        <v>10</v>
      </c>
      <c r="B8" s="190"/>
      <c r="C8" s="184" t="s">
        <v>11</v>
      </c>
      <c r="D8" s="176">
        <v>0</v>
      </c>
    </row>
    <row r="9" s="1" customFormat="1" ht="17.25" customHeight="1" spans="1:4">
      <c r="A9" s="185" t="s">
        <v>12</v>
      </c>
      <c r="B9" s="190"/>
      <c r="C9" s="184" t="s">
        <v>13</v>
      </c>
      <c r="D9" s="176">
        <v>0</v>
      </c>
    </row>
    <row r="10" s="1" customFormat="1" ht="17.25" customHeight="1" spans="1:4">
      <c r="A10" s="185" t="s">
        <v>14</v>
      </c>
      <c r="B10" s="190"/>
      <c r="C10" s="184" t="s">
        <v>15</v>
      </c>
      <c r="D10" s="176">
        <v>1.97</v>
      </c>
    </row>
    <row r="11" s="1" customFormat="1" ht="17.25" customHeight="1" spans="1:4">
      <c r="A11" s="185" t="s">
        <v>16</v>
      </c>
      <c r="B11" s="190"/>
      <c r="C11" s="184" t="s">
        <v>17</v>
      </c>
      <c r="D11" s="176">
        <v>0</v>
      </c>
    </row>
    <row r="12" s="1" customFormat="1" ht="17.25" customHeight="1" spans="1:4">
      <c r="A12" s="185" t="s">
        <v>18</v>
      </c>
      <c r="B12" s="190"/>
      <c r="C12" s="184" t="s">
        <v>19</v>
      </c>
      <c r="D12" s="176">
        <v>0</v>
      </c>
    </row>
    <row r="13" s="1" customFormat="1" ht="17.25" customHeight="1" spans="1:4">
      <c r="A13" s="185" t="s">
        <v>20</v>
      </c>
      <c r="B13" s="190">
        <v>5435.17</v>
      </c>
      <c r="C13" s="184" t="s">
        <v>21</v>
      </c>
      <c r="D13" s="176">
        <v>0</v>
      </c>
    </row>
    <row r="14" s="1" customFormat="1" ht="17.25" customHeight="1" spans="1:4">
      <c r="A14" s="191"/>
      <c r="B14" s="190"/>
      <c r="C14" s="184" t="s">
        <v>22</v>
      </c>
      <c r="D14" s="176">
        <v>4582.25</v>
      </c>
    </row>
    <row r="15" s="1" customFormat="1" ht="17.25" customHeight="1" spans="1:4">
      <c r="A15" s="191"/>
      <c r="B15" s="190"/>
      <c r="C15" s="184" t="s">
        <v>23</v>
      </c>
      <c r="D15" s="176">
        <v>237.82</v>
      </c>
    </row>
    <row r="16" s="1" customFormat="1" ht="17.25" customHeight="1" spans="1:4">
      <c r="A16" s="191"/>
      <c r="B16" s="190"/>
      <c r="C16" s="184" t="s">
        <v>24</v>
      </c>
      <c r="D16" s="176">
        <v>0</v>
      </c>
    </row>
    <row r="17" s="1" customFormat="1" ht="17.25" customHeight="1" spans="1:4">
      <c r="A17" s="191"/>
      <c r="B17" s="192"/>
      <c r="C17" s="184" t="s">
        <v>25</v>
      </c>
      <c r="D17" s="176">
        <v>0</v>
      </c>
    </row>
    <row r="18" s="1" customFormat="1" ht="17.25" customHeight="1" spans="1:4">
      <c r="A18" s="191"/>
      <c r="B18" s="193"/>
      <c r="C18" s="184" t="s">
        <v>26</v>
      </c>
      <c r="D18" s="176">
        <v>0</v>
      </c>
    </row>
    <row r="19" s="1" customFormat="1" ht="17.25" customHeight="1" spans="1:4">
      <c r="A19" s="191"/>
      <c r="B19" s="193"/>
      <c r="C19" s="184" t="s">
        <v>27</v>
      </c>
      <c r="D19" s="176">
        <v>0</v>
      </c>
    </row>
    <row r="20" s="1" customFormat="1" ht="17.25" customHeight="1" spans="1:4">
      <c r="A20" s="191"/>
      <c r="B20" s="193"/>
      <c r="C20" s="185" t="s">
        <v>28</v>
      </c>
      <c r="D20" s="176">
        <v>0</v>
      </c>
    </row>
    <row r="21" s="1" customFormat="1" ht="17.25" customHeight="1" spans="1:4">
      <c r="A21" s="194"/>
      <c r="B21" s="193"/>
      <c r="C21" s="185" t="s">
        <v>29</v>
      </c>
      <c r="D21" s="176">
        <v>0</v>
      </c>
    </row>
    <row r="22" s="1" customFormat="1" ht="17.25" customHeight="1" spans="1:4">
      <c r="A22" s="184"/>
      <c r="B22" s="193"/>
      <c r="C22" s="185" t="s">
        <v>30</v>
      </c>
      <c r="D22" s="176">
        <v>0</v>
      </c>
    </row>
    <row r="23" s="1" customFormat="1" ht="17.25" customHeight="1" spans="1:4">
      <c r="A23" s="184"/>
      <c r="B23" s="193"/>
      <c r="C23" s="185" t="s">
        <v>31</v>
      </c>
      <c r="D23" s="176">
        <v>0</v>
      </c>
    </row>
    <row r="24" s="1" customFormat="1" ht="17.25" customHeight="1" spans="1:4">
      <c r="A24" s="184"/>
      <c r="B24" s="193"/>
      <c r="C24" s="185" t="s">
        <v>32</v>
      </c>
      <c r="D24" s="176">
        <v>13.56</v>
      </c>
    </row>
    <row r="25" s="1" customFormat="1" ht="17.25" customHeight="1" spans="1:4">
      <c r="A25" s="184"/>
      <c r="B25" s="193"/>
      <c r="C25" s="185" t="s">
        <v>33</v>
      </c>
      <c r="D25" s="176">
        <v>31.11</v>
      </c>
    </row>
    <row r="26" s="1" customFormat="1" ht="17.25" customHeight="1" spans="1:4">
      <c r="A26" s="184"/>
      <c r="B26" s="193"/>
      <c r="C26" s="185" t="s">
        <v>34</v>
      </c>
      <c r="D26" s="176">
        <v>0.2</v>
      </c>
    </row>
    <row r="27" s="1" customFormat="1" ht="17.25" customHeight="1" spans="1:4">
      <c r="A27" s="184"/>
      <c r="B27" s="193"/>
      <c r="C27" s="185" t="s">
        <v>35</v>
      </c>
      <c r="D27" s="176">
        <v>0</v>
      </c>
    </row>
    <row r="28" s="1" customFormat="1" ht="17.25" customHeight="1" spans="1:4">
      <c r="A28" s="184"/>
      <c r="B28" s="193"/>
      <c r="C28" s="185" t="s">
        <v>36</v>
      </c>
      <c r="D28" s="176">
        <v>2472.6</v>
      </c>
    </row>
    <row r="29" s="1" customFormat="1" ht="17.25" customHeight="1" spans="1:4">
      <c r="A29" s="195" t="s">
        <v>37</v>
      </c>
      <c r="B29" s="196">
        <f>B7+B13</f>
        <v>7351.4</v>
      </c>
      <c r="C29" s="179" t="s">
        <v>38</v>
      </c>
      <c r="D29" s="197">
        <v>7351.4</v>
      </c>
    </row>
    <row r="31" s="1" customFormat="1" ht="29.25" customHeight="1" spans="1:2">
      <c r="A31" s="183"/>
      <c r="B31" s="18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opLeftCell="A10" workbookViewId="0">
      <selection activeCell="G40" sqref="G40"/>
    </sheetView>
  </sheetViews>
  <sheetFormatPr defaultColWidth="8" defaultRowHeight="12" outlineLevelCol="7"/>
  <cols>
    <col min="1" max="1" width="23.625" style="32" customWidth="1"/>
    <col min="2" max="2" width="28.5" style="32" customWidth="1"/>
    <col min="3" max="4" width="20.625" style="32" customWidth="1"/>
    <col min="5" max="5" width="23.1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1" spans="1:8">
      <c r="A2" s="3" t="s">
        <v>456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457</v>
      </c>
    </row>
    <row r="4" s="32" customFormat="1" ht="44.25" customHeight="1" spans="1:8">
      <c r="A4" s="35" t="s">
        <v>458</v>
      </c>
      <c r="B4" s="35" t="s">
        <v>459</v>
      </c>
      <c r="C4" s="35" t="s">
        <v>460</v>
      </c>
      <c r="D4" s="35" t="s">
        <v>461</v>
      </c>
      <c r="E4" s="35" t="s">
        <v>462</v>
      </c>
      <c r="F4" s="35" t="s">
        <v>463</v>
      </c>
      <c r="G4" s="35" t="s">
        <v>464</v>
      </c>
      <c r="H4" s="35" t="s">
        <v>465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8" t="s">
        <v>466</v>
      </c>
      <c r="B6" s="38"/>
      <c r="C6" s="38"/>
      <c r="D6" s="38"/>
      <c r="E6" s="39"/>
      <c r="F6" s="39"/>
      <c r="G6" s="39"/>
      <c r="H6" s="39"/>
    </row>
    <row r="7" s="32" customFormat="1" ht="25" customHeight="1" spans="1:8">
      <c r="A7" s="40" t="s">
        <v>467</v>
      </c>
      <c r="B7" s="40"/>
      <c r="C7" s="40"/>
      <c r="D7" s="40"/>
      <c r="E7" s="39"/>
      <c r="F7" s="39"/>
      <c r="G7" s="39"/>
      <c r="H7" s="39"/>
    </row>
    <row r="8" s="32" customFormat="1" ht="38" customHeight="1" spans="1:8">
      <c r="A8" s="40"/>
      <c r="B8" s="39" t="s">
        <v>468</v>
      </c>
      <c r="C8" s="39" t="s">
        <v>469</v>
      </c>
      <c r="D8" s="40" t="s">
        <v>470</v>
      </c>
      <c r="E8" s="39" t="s">
        <v>471</v>
      </c>
      <c r="F8" s="41">
        <v>1</v>
      </c>
      <c r="G8" s="39" t="s">
        <v>472</v>
      </c>
      <c r="H8" s="39"/>
    </row>
    <row r="9" s="32" customFormat="1" ht="42" customHeight="1" spans="1:8">
      <c r="A9" s="40"/>
      <c r="B9" s="39" t="s">
        <v>468</v>
      </c>
      <c r="C9" s="39" t="s">
        <v>473</v>
      </c>
      <c r="D9" s="42" t="s">
        <v>474</v>
      </c>
      <c r="E9" s="39" t="s">
        <v>475</v>
      </c>
      <c r="F9" s="41">
        <v>1</v>
      </c>
      <c r="G9" s="39" t="s">
        <v>472</v>
      </c>
      <c r="H9" s="39"/>
    </row>
    <row r="10" s="32" customFormat="1" ht="40" customHeight="1" spans="1:8">
      <c r="A10" s="40"/>
      <c r="B10" s="39" t="s">
        <v>468</v>
      </c>
      <c r="C10" s="39" t="s">
        <v>476</v>
      </c>
      <c r="D10" s="42" t="s">
        <v>477</v>
      </c>
      <c r="E10" s="39" t="s">
        <v>478</v>
      </c>
      <c r="F10" s="41">
        <v>1</v>
      </c>
      <c r="G10" s="39" t="s">
        <v>472</v>
      </c>
      <c r="H10" s="39"/>
    </row>
    <row r="11" s="32" customFormat="1" ht="40" customHeight="1" spans="1:8">
      <c r="A11" s="40" t="s">
        <v>479</v>
      </c>
      <c r="B11" s="40"/>
      <c r="C11" s="40"/>
      <c r="D11" s="40"/>
      <c r="E11" s="39"/>
      <c r="F11" s="39"/>
      <c r="G11" s="39"/>
      <c r="H11" s="39"/>
    </row>
    <row r="12" s="32" customFormat="1" ht="40" customHeight="1" spans="1:8">
      <c r="A12" s="40"/>
      <c r="B12" s="39" t="s">
        <v>480</v>
      </c>
      <c r="C12" s="39" t="s">
        <v>469</v>
      </c>
      <c r="D12" s="40" t="s">
        <v>470</v>
      </c>
      <c r="E12" s="39" t="s">
        <v>481</v>
      </c>
      <c r="F12" s="41">
        <v>1</v>
      </c>
      <c r="G12" s="39" t="s">
        <v>472</v>
      </c>
      <c r="H12" s="39"/>
    </row>
    <row r="13" s="32" customFormat="1" ht="40" customHeight="1" spans="1:8">
      <c r="A13" s="40"/>
      <c r="B13" s="39" t="s">
        <v>480</v>
      </c>
      <c r="C13" s="39" t="s">
        <v>473</v>
      </c>
      <c r="D13" s="42" t="s">
        <v>474</v>
      </c>
      <c r="E13" s="39" t="s">
        <v>482</v>
      </c>
      <c r="F13" s="41">
        <v>1</v>
      </c>
      <c r="G13" s="39" t="s">
        <v>472</v>
      </c>
      <c r="H13" s="39"/>
    </row>
    <row r="14" s="32" customFormat="1" ht="40" customHeight="1" spans="1:8">
      <c r="A14" s="40"/>
      <c r="B14" s="39" t="s">
        <v>480</v>
      </c>
      <c r="C14" s="39" t="s">
        <v>476</v>
      </c>
      <c r="D14" s="42" t="s">
        <v>477</v>
      </c>
      <c r="E14" s="39" t="s">
        <v>483</v>
      </c>
      <c r="F14" s="41">
        <v>1</v>
      </c>
      <c r="G14" s="39" t="s">
        <v>472</v>
      </c>
      <c r="H14" s="39"/>
    </row>
    <row r="15" s="32" customFormat="1" ht="40" customHeight="1" spans="1:8">
      <c r="A15" s="40" t="s">
        <v>484</v>
      </c>
      <c r="B15" s="40"/>
      <c r="C15" s="40"/>
      <c r="D15" s="40"/>
      <c r="E15" s="39"/>
      <c r="F15" s="39"/>
      <c r="G15" s="39"/>
      <c r="H15" s="39"/>
    </row>
    <row r="16" s="32" customFormat="1" ht="40" customHeight="1" spans="1:8">
      <c r="A16" s="40"/>
      <c r="B16" s="39" t="s">
        <v>485</v>
      </c>
      <c r="C16" s="39" t="s">
        <v>469</v>
      </c>
      <c r="D16" s="40" t="s">
        <v>470</v>
      </c>
      <c r="E16" s="39" t="s">
        <v>486</v>
      </c>
      <c r="F16" s="41">
        <v>1</v>
      </c>
      <c r="G16" s="39" t="s">
        <v>472</v>
      </c>
      <c r="H16" s="39"/>
    </row>
    <row r="17" s="32" customFormat="1" ht="40" customHeight="1" spans="1:8">
      <c r="A17" s="40"/>
      <c r="B17" s="39" t="s">
        <v>485</v>
      </c>
      <c r="C17" s="39" t="s">
        <v>473</v>
      </c>
      <c r="D17" s="42" t="s">
        <v>474</v>
      </c>
      <c r="E17" s="39" t="s">
        <v>487</v>
      </c>
      <c r="F17" s="41">
        <v>1</v>
      </c>
      <c r="G17" s="39" t="s">
        <v>472</v>
      </c>
      <c r="H17" s="39"/>
    </row>
    <row r="18" s="32" customFormat="1" ht="40" customHeight="1" spans="1:8">
      <c r="A18" s="40"/>
      <c r="B18" s="39" t="s">
        <v>485</v>
      </c>
      <c r="C18" s="39" t="s">
        <v>476</v>
      </c>
      <c r="D18" s="42" t="s">
        <v>477</v>
      </c>
      <c r="E18" s="39" t="s">
        <v>488</v>
      </c>
      <c r="F18" s="41">
        <v>1</v>
      </c>
      <c r="G18" s="39" t="s">
        <v>472</v>
      </c>
      <c r="H18" s="39"/>
    </row>
    <row r="19" s="32" customFormat="1" ht="40" customHeight="1" spans="1:8">
      <c r="A19" s="40" t="s">
        <v>489</v>
      </c>
      <c r="B19" s="40"/>
      <c r="C19" s="40"/>
      <c r="D19" s="40"/>
      <c r="E19" s="39"/>
      <c r="F19" s="39"/>
      <c r="G19" s="39"/>
      <c r="H19" s="39"/>
    </row>
    <row r="20" s="32" customFormat="1" ht="40" customHeight="1" spans="1:8">
      <c r="A20" s="40"/>
      <c r="B20" s="39" t="s">
        <v>490</v>
      </c>
      <c r="C20" s="39" t="s">
        <v>469</v>
      </c>
      <c r="D20" s="40" t="s">
        <v>470</v>
      </c>
      <c r="E20" s="39" t="s">
        <v>491</v>
      </c>
      <c r="F20" s="41">
        <v>1</v>
      </c>
      <c r="G20" s="39" t="s">
        <v>472</v>
      </c>
      <c r="H20" s="39"/>
    </row>
    <row r="21" s="32" customFormat="1" ht="40" customHeight="1" spans="1:8">
      <c r="A21" s="40"/>
      <c r="B21" s="39" t="s">
        <v>490</v>
      </c>
      <c r="C21" s="39" t="s">
        <v>473</v>
      </c>
      <c r="D21" s="42" t="s">
        <v>474</v>
      </c>
      <c r="E21" s="39" t="s">
        <v>492</v>
      </c>
      <c r="F21" s="41">
        <v>1</v>
      </c>
      <c r="G21" s="39" t="s">
        <v>472</v>
      </c>
      <c r="H21" s="39"/>
    </row>
    <row r="22" s="32" customFormat="1" ht="40" customHeight="1" spans="1:8">
      <c r="A22" s="40"/>
      <c r="B22" s="39" t="s">
        <v>490</v>
      </c>
      <c r="C22" s="39" t="s">
        <v>476</v>
      </c>
      <c r="D22" s="42" t="s">
        <v>477</v>
      </c>
      <c r="E22" s="39" t="s">
        <v>493</v>
      </c>
      <c r="F22" s="41">
        <v>1</v>
      </c>
      <c r="G22" s="39" t="s">
        <v>472</v>
      </c>
      <c r="H22" s="39"/>
    </row>
    <row r="23" s="32" customFormat="1" ht="40" customHeight="1" spans="1:8">
      <c r="A23" s="40" t="s">
        <v>494</v>
      </c>
      <c r="B23" s="40"/>
      <c r="C23" s="40"/>
      <c r="D23" s="40"/>
      <c r="E23" s="39"/>
      <c r="F23" s="39"/>
      <c r="G23" s="39"/>
      <c r="H23" s="39"/>
    </row>
    <row r="24" s="32" customFormat="1" ht="40" customHeight="1" spans="1:8">
      <c r="A24" s="40"/>
      <c r="B24" s="39" t="s">
        <v>495</v>
      </c>
      <c r="C24" s="39" t="s">
        <v>469</v>
      </c>
      <c r="D24" s="40" t="s">
        <v>470</v>
      </c>
      <c r="E24" s="39" t="s">
        <v>491</v>
      </c>
      <c r="F24" s="41">
        <v>1</v>
      </c>
      <c r="G24" s="39" t="s">
        <v>472</v>
      </c>
      <c r="H24" s="39"/>
    </row>
    <row r="25" s="32" customFormat="1" ht="40" customHeight="1" spans="1:8">
      <c r="A25" s="40"/>
      <c r="B25" s="39" t="s">
        <v>495</v>
      </c>
      <c r="C25" s="39" t="s">
        <v>473</v>
      </c>
      <c r="D25" s="42" t="s">
        <v>474</v>
      </c>
      <c r="E25" s="39" t="s">
        <v>496</v>
      </c>
      <c r="F25" s="41">
        <v>1</v>
      </c>
      <c r="G25" s="39" t="s">
        <v>472</v>
      </c>
      <c r="H25" s="39"/>
    </row>
    <row r="26" s="32" customFormat="1" ht="40" customHeight="1" spans="1:8">
      <c r="A26" s="40"/>
      <c r="B26" s="39" t="s">
        <v>495</v>
      </c>
      <c r="C26" s="39" t="s">
        <v>476</v>
      </c>
      <c r="D26" s="42" t="s">
        <v>477</v>
      </c>
      <c r="E26" s="39" t="s">
        <v>483</v>
      </c>
      <c r="F26" s="41">
        <v>1</v>
      </c>
      <c r="G26" s="39" t="s">
        <v>472</v>
      </c>
      <c r="H26" s="39"/>
    </row>
    <row r="27" s="32" customFormat="1" ht="25" customHeight="1" spans="1:8">
      <c r="A27" s="43" t="s">
        <v>497</v>
      </c>
      <c r="B27" s="44"/>
      <c r="D27" s="43"/>
      <c r="E27" s="45"/>
      <c r="F27" s="41"/>
      <c r="G27" s="43"/>
      <c r="H27" s="43"/>
    </row>
    <row r="28" s="32" customFormat="1" ht="25" customHeight="1" spans="1:8">
      <c r="A28" s="46"/>
      <c r="B28" s="43" t="s">
        <v>498</v>
      </c>
      <c r="C28" s="39" t="s">
        <v>469</v>
      </c>
      <c r="D28" s="40" t="s">
        <v>499</v>
      </c>
      <c r="E28" s="47" t="s">
        <v>500</v>
      </c>
      <c r="F28" s="48" t="s">
        <v>501</v>
      </c>
      <c r="G28" s="39" t="s">
        <v>472</v>
      </c>
      <c r="H28" s="43"/>
    </row>
    <row r="29" s="32" customFormat="1" ht="25" customHeight="1" spans="1:8">
      <c r="A29" s="46"/>
      <c r="B29" s="43" t="s">
        <v>498</v>
      </c>
      <c r="C29" s="39" t="s">
        <v>473</v>
      </c>
      <c r="D29" s="42" t="s">
        <v>474</v>
      </c>
      <c r="E29" s="49" t="s">
        <v>502</v>
      </c>
      <c r="F29" s="48" t="s">
        <v>503</v>
      </c>
      <c r="G29" s="39" t="s">
        <v>472</v>
      </c>
      <c r="H29" s="43"/>
    </row>
    <row r="30" s="32" customFormat="1" ht="25" customHeight="1" spans="1:8">
      <c r="A30" s="46"/>
      <c r="B30" s="43" t="s">
        <v>498</v>
      </c>
      <c r="C30" s="39" t="s">
        <v>476</v>
      </c>
      <c r="D30" s="42" t="s">
        <v>477</v>
      </c>
      <c r="E30" s="49" t="s">
        <v>504</v>
      </c>
      <c r="F30" s="48">
        <v>1</v>
      </c>
      <c r="G30" s="39" t="s">
        <v>472</v>
      </c>
      <c r="H30" s="43"/>
    </row>
    <row r="31" s="32" customFormat="1" ht="25" customHeight="1" spans="1:8">
      <c r="A31" s="43" t="s">
        <v>505</v>
      </c>
      <c r="B31" s="43"/>
      <c r="C31" s="43"/>
      <c r="D31" s="43"/>
      <c r="E31" s="43"/>
      <c r="F31" s="43"/>
      <c r="G31" s="43"/>
      <c r="H31" s="43"/>
    </row>
    <row r="32" s="32" customFormat="1" ht="25" customHeight="1" spans="1:8">
      <c r="A32" s="43"/>
      <c r="B32" s="39" t="s">
        <v>506</v>
      </c>
      <c r="C32" s="39" t="s">
        <v>469</v>
      </c>
      <c r="D32" s="40" t="s">
        <v>499</v>
      </c>
      <c r="E32" s="50" t="s">
        <v>500</v>
      </c>
      <c r="F32" s="48" t="s">
        <v>507</v>
      </c>
      <c r="G32" s="39" t="s">
        <v>472</v>
      </c>
      <c r="H32" s="43"/>
    </row>
    <row r="33" s="32" customFormat="1" ht="25" customHeight="1" spans="1:8">
      <c r="A33" s="43"/>
      <c r="B33" s="43"/>
      <c r="C33" s="39" t="s">
        <v>473</v>
      </c>
      <c r="D33" s="42" t="s">
        <v>474</v>
      </c>
      <c r="E33" s="43" t="s">
        <v>508</v>
      </c>
      <c r="F33" s="44" t="s">
        <v>509</v>
      </c>
      <c r="G33" s="39" t="s">
        <v>472</v>
      </c>
      <c r="H33" s="43"/>
    </row>
    <row r="34" s="32" customFormat="1" ht="25" customHeight="1" spans="1:8">
      <c r="A34" s="43"/>
      <c r="B34" s="43"/>
      <c r="C34" s="39" t="s">
        <v>476</v>
      </c>
      <c r="D34" s="42" t="s">
        <v>477</v>
      </c>
      <c r="E34" s="43" t="s">
        <v>510</v>
      </c>
      <c r="F34" s="48">
        <v>1</v>
      </c>
      <c r="G34" s="39" t="s">
        <v>472</v>
      </c>
      <c r="H34" s="43"/>
    </row>
    <row r="35" s="32" customFormat="1" ht="25" customHeight="1" spans="1:8">
      <c r="A35" s="51" t="s">
        <v>511</v>
      </c>
      <c r="B35" s="43"/>
      <c r="E35" s="43"/>
      <c r="F35" s="43"/>
      <c r="G35" s="43"/>
      <c r="H35" s="43"/>
    </row>
    <row r="36" s="32" customFormat="1" ht="25" customHeight="1" spans="1:8">
      <c r="A36" s="43"/>
      <c r="B36" s="43" t="s">
        <v>512</v>
      </c>
      <c r="C36" s="39" t="s">
        <v>469</v>
      </c>
      <c r="D36" s="40" t="s">
        <v>499</v>
      </c>
      <c r="E36" s="50" t="s">
        <v>500</v>
      </c>
      <c r="F36" s="44" t="s">
        <v>507</v>
      </c>
      <c r="G36" s="39" t="s">
        <v>472</v>
      </c>
      <c r="H36" s="43"/>
    </row>
    <row r="37" s="32" customFormat="1" ht="25" customHeight="1" spans="1:8">
      <c r="A37" s="43"/>
      <c r="B37" s="43"/>
      <c r="C37" s="39" t="s">
        <v>473</v>
      </c>
      <c r="D37" s="42" t="s">
        <v>474</v>
      </c>
      <c r="E37" s="43" t="s">
        <v>502</v>
      </c>
      <c r="F37" s="44" t="s">
        <v>503</v>
      </c>
      <c r="G37" s="39" t="s">
        <v>472</v>
      </c>
      <c r="H37" s="43"/>
    </row>
    <row r="38" s="32" customFormat="1" ht="25" customHeight="1" spans="1:8">
      <c r="A38" s="43"/>
      <c r="B38" s="43"/>
      <c r="C38" s="39" t="s">
        <v>476</v>
      </c>
      <c r="D38" s="42" t="s">
        <v>477</v>
      </c>
      <c r="E38" s="43" t="s">
        <v>513</v>
      </c>
      <c r="F38" s="48">
        <v>1</v>
      </c>
      <c r="G38" s="39" t="s">
        <v>472</v>
      </c>
      <c r="H38" s="43"/>
    </row>
    <row r="39" s="32" customFormat="1" ht="25" customHeight="1" spans="1:8">
      <c r="A39" s="43" t="s">
        <v>514</v>
      </c>
      <c r="B39" s="43"/>
      <c r="C39" s="43"/>
      <c r="D39" s="43"/>
      <c r="E39" s="43"/>
      <c r="F39" s="43"/>
      <c r="G39" s="43"/>
      <c r="H39" s="43"/>
    </row>
    <row r="40" s="32" customFormat="1" ht="25" customHeight="1" spans="1:8">
      <c r="A40" s="43"/>
      <c r="B40" s="51" t="s">
        <v>515</v>
      </c>
      <c r="C40" s="39" t="s">
        <v>469</v>
      </c>
      <c r="D40" s="40" t="s">
        <v>499</v>
      </c>
      <c r="E40" s="50" t="s">
        <v>516</v>
      </c>
      <c r="F40" s="44" t="s">
        <v>507</v>
      </c>
      <c r="G40" s="39" t="s">
        <v>472</v>
      </c>
      <c r="H40" s="43"/>
    </row>
    <row r="41" s="32" customFormat="1" ht="25" customHeight="1" spans="1:8">
      <c r="A41" s="43"/>
      <c r="B41" s="43"/>
      <c r="C41" s="39" t="s">
        <v>473</v>
      </c>
      <c r="D41" s="40" t="s">
        <v>517</v>
      </c>
      <c r="E41" s="44" t="s">
        <v>518</v>
      </c>
      <c r="F41" s="44" t="s">
        <v>519</v>
      </c>
      <c r="G41" s="39" t="s">
        <v>472</v>
      </c>
      <c r="H41" s="43"/>
    </row>
    <row r="42" s="32" customFormat="1" ht="25" customHeight="1" spans="1:8">
      <c r="A42" s="43"/>
      <c r="B42" s="43"/>
      <c r="C42" s="39" t="s">
        <v>476</v>
      </c>
      <c r="D42" s="40" t="s">
        <v>477</v>
      </c>
      <c r="E42" s="51" t="s">
        <v>520</v>
      </c>
      <c r="F42" s="44" t="s">
        <v>521</v>
      </c>
      <c r="G42" s="39" t="s">
        <v>472</v>
      </c>
      <c r="H42" s="43"/>
    </row>
    <row r="43" s="32" customFormat="1" ht="25" customHeight="1"/>
    <row r="44" s="32" customFormat="1" ht="25" customHeight="1"/>
    <row r="45" s="32" customFormat="1" ht="25" customHeight="1"/>
    <row r="46" s="32" customFormat="1" ht="25" customHeight="1"/>
    <row r="47" s="32" customFormat="1" ht="25" customHeight="1"/>
    <row r="48" s="32" customFormat="1" ht="25" customHeight="1"/>
    <row r="49" s="32" customFormat="1" ht="25" customHeight="1"/>
    <row r="50" s="32" customFormat="1" ht="25" customHeight="1"/>
    <row r="51" s="32" customFormat="1" ht="25" customHeight="1"/>
    <row r="52" s="32" customFormat="1" ht="25" customHeight="1"/>
    <row r="53" s="32" customFormat="1" ht="25" customHeight="1"/>
    <row r="54" s="32" customFormat="1" ht="25" customHeight="1"/>
    <row r="55" s="32" customFormat="1" ht="25" customHeight="1"/>
    <row r="56" s="32" customFormat="1" ht="25" customHeight="1"/>
    <row r="57" s="32" customFormat="1" ht="25" customHeight="1"/>
    <row r="58" s="32" customFormat="1" ht="25" customHeight="1"/>
    <row r="59" s="32" customFormat="1" ht="25" customHeight="1"/>
    <row r="60" s="32" customFormat="1" ht="25" customHeight="1"/>
    <row r="61" s="32" customFormat="1" ht="25" customHeight="1"/>
    <row r="62" s="32" customFormat="1" ht="25" customHeight="1"/>
    <row r="63" s="32" customFormat="1" ht="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26" sqref="C26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1" spans="1:8">
      <c r="A2" s="3" t="s">
        <v>522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458</v>
      </c>
      <c r="B4" s="35" t="s">
        <v>459</v>
      </c>
      <c r="C4" s="35" t="s">
        <v>460</v>
      </c>
      <c r="D4" s="35" t="s">
        <v>461</v>
      </c>
      <c r="E4" s="35" t="s">
        <v>462</v>
      </c>
      <c r="F4" s="35" t="s">
        <v>463</v>
      </c>
      <c r="G4" s="35" t="s">
        <v>464</v>
      </c>
      <c r="H4" s="35" t="s">
        <v>465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466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523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524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1" spans="1:8">
      <c r="A2" s="3" t="s">
        <v>525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458</v>
      </c>
      <c r="B4" s="35" t="s">
        <v>459</v>
      </c>
      <c r="C4" s="35" t="s">
        <v>460</v>
      </c>
      <c r="D4" s="35" t="s">
        <v>461</v>
      </c>
      <c r="E4" s="35" t="s">
        <v>462</v>
      </c>
      <c r="F4" s="35" t="s">
        <v>463</v>
      </c>
      <c r="G4" s="35" t="s">
        <v>464</v>
      </c>
      <c r="H4" s="35" t="s">
        <v>465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466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526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527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topLeftCell="A4" workbookViewId="0">
      <selection activeCell="L24" sqref="L24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528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40</v>
      </c>
    </row>
    <row r="4" s="1" customFormat="1" ht="15.75" customHeight="1" spans="1:22">
      <c r="A4" s="6" t="s">
        <v>529</v>
      </c>
      <c r="B4" s="7" t="s">
        <v>530</v>
      </c>
      <c r="C4" s="7" t="s">
        <v>531</v>
      </c>
      <c r="D4" s="7" t="s">
        <v>532</v>
      </c>
      <c r="E4" s="7" t="s">
        <v>533</v>
      </c>
      <c r="F4" s="7" t="s">
        <v>534</v>
      </c>
      <c r="G4" s="6" t="s">
        <v>535</v>
      </c>
      <c r="H4" s="8" t="s">
        <v>176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3" t="s">
        <v>180</v>
      </c>
      <c r="J5" s="24"/>
      <c r="K5" s="24"/>
      <c r="L5" s="24"/>
      <c r="M5" s="24"/>
      <c r="N5" s="24"/>
      <c r="O5" s="24"/>
      <c r="P5" s="25"/>
      <c r="Q5" s="26" t="s">
        <v>536</v>
      </c>
      <c r="R5" s="6" t="s">
        <v>537</v>
      </c>
      <c r="S5" s="29" t="s">
        <v>179</v>
      </c>
      <c r="T5" s="29"/>
      <c r="U5" s="29"/>
      <c r="V5" s="29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6" t="s">
        <v>69</v>
      </c>
      <c r="J6" s="26" t="s">
        <v>183</v>
      </c>
      <c r="K6" s="26" t="s">
        <v>184</v>
      </c>
      <c r="L6" s="26" t="s">
        <v>185</v>
      </c>
      <c r="M6" s="26" t="s">
        <v>186</v>
      </c>
      <c r="N6" s="6" t="s">
        <v>187</v>
      </c>
      <c r="O6" s="6" t="s">
        <v>188</v>
      </c>
      <c r="P6" s="6" t="s">
        <v>189</v>
      </c>
      <c r="Q6" s="30"/>
      <c r="R6" s="6"/>
      <c r="S6" s="31" t="s">
        <v>69</v>
      </c>
      <c r="T6" s="31" t="s">
        <v>190</v>
      </c>
      <c r="U6" s="31" t="s">
        <v>191</v>
      </c>
      <c r="V6" s="31" t="s">
        <v>192</v>
      </c>
    </row>
    <row r="7" s="1" customFormat="1" ht="20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20" customHeight="1" spans="1:22">
      <c r="A8" s="13" t="s">
        <v>538</v>
      </c>
      <c r="B8" s="14" t="s">
        <v>539</v>
      </c>
      <c r="C8" s="15"/>
      <c r="D8" s="16" t="s">
        <v>540</v>
      </c>
      <c r="E8" s="17" t="s">
        <v>541</v>
      </c>
      <c r="F8" s="17"/>
      <c r="G8" s="16"/>
      <c r="H8" s="18">
        <f t="shared" ref="H8:H25" si="0">I8+Q8+R8+S8</f>
        <v>3</v>
      </c>
      <c r="I8" s="18">
        <f t="shared" ref="I8:I24" si="1">J8+K8+L8+M8+N8+O8+P8</f>
        <v>3</v>
      </c>
      <c r="J8" s="15">
        <v>3</v>
      </c>
      <c r="K8" s="15"/>
      <c r="L8" s="15"/>
      <c r="M8" s="15"/>
      <c r="N8" s="15"/>
      <c r="O8" s="15"/>
      <c r="P8" s="15"/>
      <c r="Q8" s="18"/>
      <c r="R8" s="18"/>
      <c r="S8" s="20"/>
      <c r="T8" s="20"/>
      <c r="U8" s="20"/>
      <c r="V8" s="20"/>
    </row>
    <row r="9" s="1" customFormat="1" ht="20" customHeight="1" spans="1:22">
      <c r="A9" s="19" t="s">
        <v>542</v>
      </c>
      <c r="B9" s="19" t="s">
        <v>543</v>
      </c>
      <c r="C9" s="20"/>
      <c r="D9" s="19" t="s">
        <v>540</v>
      </c>
      <c r="E9" s="19" t="s">
        <v>544</v>
      </c>
      <c r="F9" s="20"/>
      <c r="G9" s="20"/>
      <c r="H9" s="18">
        <f t="shared" si="0"/>
        <v>0.5</v>
      </c>
      <c r="I9" s="18">
        <f t="shared" si="1"/>
        <v>0.5</v>
      </c>
      <c r="J9" s="19">
        <v>0.5</v>
      </c>
      <c r="K9" s="19"/>
      <c r="L9" s="19"/>
      <c r="M9" s="19"/>
      <c r="N9" s="19"/>
      <c r="O9" s="19"/>
      <c r="P9" s="19"/>
      <c r="Q9" s="20"/>
      <c r="R9" s="20"/>
      <c r="S9" s="20"/>
      <c r="T9" s="20"/>
      <c r="U9" s="20"/>
      <c r="V9" s="20"/>
    </row>
    <row r="10" s="1" customFormat="1" ht="20" customHeight="1" spans="1:22">
      <c r="A10" s="19" t="s">
        <v>545</v>
      </c>
      <c r="B10" s="19" t="s">
        <v>546</v>
      </c>
      <c r="C10" s="20"/>
      <c r="D10" s="19" t="s">
        <v>540</v>
      </c>
      <c r="E10" s="19" t="s">
        <v>544</v>
      </c>
      <c r="F10" s="20"/>
      <c r="G10" s="20"/>
      <c r="H10" s="18">
        <f t="shared" si="0"/>
        <v>1</v>
      </c>
      <c r="I10" s="18">
        <f t="shared" si="1"/>
        <v>1</v>
      </c>
      <c r="J10" s="19"/>
      <c r="K10" s="19"/>
      <c r="L10" s="19"/>
      <c r="M10" s="19"/>
      <c r="N10" s="19"/>
      <c r="O10" s="19"/>
      <c r="P10" s="19">
        <v>1</v>
      </c>
      <c r="Q10" s="20"/>
      <c r="R10" s="20"/>
      <c r="S10" s="20"/>
      <c r="T10" s="20"/>
      <c r="U10" s="20"/>
      <c r="V10" s="20"/>
    </row>
    <row r="11" s="1" customFormat="1" ht="20" customHeight="1" spans="1:22">
      <c r="A11" s="19" t="s">
        <v>547</v>
      </c>
      <c r="B11" s="19" t="s">
        <v>543</v>
      </c>
      <c r="C11" s="20"/>
      <c r="D11" s="19" t="s">
        <v>540</v>
      </c>
      <c r="E11" s="19" t="s">
        <v>544</v>
      </c>
      <c r="F11" s="20"/>
      <c r="G11" s="20"/>
      <c r="H11" s="18">
        <f t="shared" si="0"/>
        <v>1</v>
      </c>
      <c r="I11" s="18">
        <f t="shared" si="1"/>
        <v>1</v>
      </c>
      <c r="J11" s="19"/>
      <c r="K11" s="19"/>
      <c r="L11" s="19"/>
      <c r="M11" s="19"/>
      <c r="N11" s="19"/>
      <c r="O11" s="19"/>
      <c r="P11" s="19">
        <v>1</v>
      </c>
      <c r="Q11" s="20"/>
      <c r="R11" s="20"/>
      <c r="S11" s="20"/>
      <c r="T11" s="20"/>
      <c r="U11" s="20"/>
      <c r="V11" s="20"/>
    </row>
    <row r="12" s="1" customFormat="1" ht="20" customHeight="1" spans="1:22">
      <c r="A12" s="19" t="s">
        <v>548</v>
      </c>
      <c r="B12" s="19" t="s">
        <v>549</v>
      </c>
      <c r="C12" s="20"/>
      <c r="D12" s="19" t="s">
        <v>550</v>
      </c>
      <c r="E12" s="19" t="s">
        <v>551</v>
      </c>
      <c r="F12" s="20"/>
      <c r="G12" s="20"/>
      <c r="H12" s="18">
        <f t="shared" si="0"/>
        <v>0.3</v>
      </c>
      <c r="I12" s="18">
        <f t="shared" si="1"/>
        <v>0.3</v>
      </c>
      <c r="J12" s="19"/>
      <c r="K12" s="19"/>
      <c r="L12" s="19"/>
      <c r="M12" s="19"/>
      <c r="N12" s="19"/>
      <c r="O12" s="19"/>
      <c r="P12" s="19">
        <v>0.3</v>
      </c>
      <c r="Q12" s="20"/>
      <c r="R12" s="20"/>
      <c r="S12" s="20"/>
      <c r="T12" s="20"/>
      <c r="U12" s="20"/>
      <c r="V12" s="20"/>
    </row>
    <row r="13" s="1" customFormat="1" ht="20" customHeight="1" spans="1:22">
      <c r="A13" s="19" t="s">
        <v>548</v>
      </c>
      <c r="B13" s="19" t="s">
        <v>539</v>
      </c>
      <c r="C13" s="20"/>
      <c r="D13" s="19" t="s">
        <v>540</v>
      </c>
      <c r="E13" s="19" t="s">
        <v>552</v>
      </c>
      <c r="F13" s="20"/>
      <c r="G13" s="20"/>
      <c r="H13" s="18">
        <f t="shared" si="0"/>
        <v>1</v>
      </c>
      <c r="I13" s="18">
        <f t="shared" si="1"/>
        <v>1</v>
      </c>
      <c r="J13" s="19"/>
      <c r="K13" s="19"/>
      <c r="L13" s="19"/>
      <c r="M13" s="19"/>
      <c r="N13" s="19"/>
      <c r="O13" s="19"/>
      <c r="P13" s="19">
        <v>1</v>
      </c>
      <c r="Q13" s="20"/>
      <c r="R13" s="20"/>
      <c r="S13" s="20"/>
      <c r="T13" s="20"/>
      <c r="U13" s="20"/>
      <c r="V13" s="20"/>
    </row>
    <row r="14" s="1" customFormat="1" ht="20" customHeight="1" spans="1:22">
      <c r="A14" s="19" t="s">
        <v>548</v>
      </c>
      <c r="B14" s="19" t="s">
        <v>543</v>
      </c>
      <c r="C14" s="20"/>
      <c r="D14" s="19" t="s">
        <v>540</v>
      </c>
      <c r="E14" s="19" t="s">
        <v>544</v>
      </c>
      <c r="F14" s="20"/>
      <c r="G14" s="20"/>
      <c r="H14" s="18">
        <f t="shared" si="0"/>
        <v>0.7</v>
      </c>
      <c r="I14" s="18">
        <f t="shared" si="1"/>
        <v>0.7</v>
      </c>
      <c r="J14" s="19"/>
      <c r="K14" s="19"/>
      <c r="L14" s="19"/>
      <c r="M14" s="19"/>
      <c r="N14" s="19"/>
      <c r="O14" s="19"/>
      <c r="P14" s="19">
        <v>0.7</v>
      </c>
      <c r="Q14" s="20"/>
      <c r="R14" s="20"/>
      <c r="S14" s="20"/>
      <c r="T14" s="20"/>
      <c r="U14" s="20"/>
      <c r="V14" s="20"/>
    </row>
    <row r="15" s="1" customFormat="1" ht="20" customHeight="1" spans="1:22">
      <c r="A15" s="19" t="s">
        <v>553</v>
      </c>
      <c r="B15" s="19" t="s">
        <v>539</v>
      </c>
      <c r="C15" s="20"/>
      <c r="D15" s="19" t="s">
        <v>540</v>
      </c>
      <c r="E15" s="19" t="s">
        <v>552</v>
      </c>
      <c r="F15" s="20"/>
      <c r="G15" s="20"/>
      <c r="H15" s="18">
        <f t="shared" si="0"/>
        <v>1.2</v>
      </c>
      <c r="I15" s="18">
        <f t="shared" si="1"/>
        <v>1.2</v>
      </c>
      <c r="J15" s="19"/>
      <c r="K15" s="19"/>
      <c r="L15" s="19"/>
      <c r="M15" s="19"/>
      <c r="N15" s="19"/>
      <c r="O15" s="19"/>
      <c r="P15" s="19">
        <v>1.2</v>
      </c>
      <c r="Q15" s="20"/>
      <c r="R15" s="20"/>
      <c r="S15" s="20"/>
      <c r="T15" s="20"/>
      <c r="U15" s="20"/>
      <c r="V15" s="20"/>
    </row>
    <row r="16" s="1" customFormat="1" ht="20" customHeight="1" spans="1:22">
      <c r="A16" s="19" t="s">
        <v>553</v>
      </c>
      <c r="B16" s="19" t="s">
        <v>543</v>
      </c>
      <c r="C16" s="20"/>
      <c r="D16" s="19" t="s">
        <v>540</v>
      </c>
      <c r="E16" s="19" t="s">
        <v>552</v>
      </c>
      <c r="F16" s="20"/>
      <c r="G16" s="20"/>
      <c r="H16" s="18">
        <f t="shared" si="0"/>
        <v>0.4</v>
      </c>
      <c r="I16" s="18">
        <f t="shared" si="1"/>
        <v>0.4</v>
      </c>
      <c r="J16" s="19"/>
      <c r="K16" s="19"/>
      <c r="L16" s="19"/>
      <c r="M16" s="19"/>
      <c r="N16" s="19"/>
      <c r="O16" s="19"/>
      <c r="P16" s="19">
        <v>0.4</v>
      </c>
      <c r="Q16" s="20"/>
      <c r="R16" s="20"/>
      <c r="S16" s="20"/>
      <c r="T16" s="20"/>
      <c r="U16" s="20"/>
      <c r="V16" s="20"/>
    </row>
    <row r="17" s="1" customFormat="1" ht="20" customHeight="1" spans="1:22">
      <c r="A17" s="19" t="s">
        <v>553</v>
      </c>
      <c r="B17" s="19" t="s">
        <v>549</v>
      </c>
      <c r="C17" s="20"/>
      <c r="D17" s="19" t="s">
        <v>550</v>
      </c>
      <c r="E17" s="19" t="s">
        <v>551</v>
      </c>
      <c r="F17" s="20"/>
      <c r="G17" s="20"/>
      <c r="H17" s="18">
        <f t="shared" si="0"/>
        <v>0.5</v>
      </c>
      <c r="I17" s="18">
        <f t="shared" si="1"/>
        <v>0.5</v>
      </c>
      <c r="J17" s="19"/>
      <c r="K17" s="19"/>
      <c r="L17" s="19"/>
      <c r="M17" s="19"/>
      <c r="N17" s="19"/>
      <c r="O17" s="19"/>
      <c r="P17" s="19">
        <v>0.5</v>
      </c>
      <c r="Q17" s="20"/>
      <c r="R17" s="20"/>
      <c r="S17" s="20"/>
      <c r="T17" s="20"/>
      <c r="U17" s="20"/>
      <c r="V17" s="20"/>
    </row>
    <row r="18" s="1" customFormat="1" ht="20" customHeight="1" spans="1:22">
      <c r="A18" s="19" t="s">
        <v>554</v>
      </c>
      <c r="B18" s="19" t="s">
        <v>555</v>
      </c>
      <c r="C18" s="20"/>
      <c r="D18" s="19" t="s">
        <v>540</v>
      </c>
      <c r="E18" s="19" t="s">
        <v>544</v>
      </c>
      <c r="F18" s="20"/>
      <c r="G18" s="20"/>
      <c r="H18" s="18">
        <f t="shared" si="0"/>
        <v>1.4</v>
      </c>
      <c r="I18" s="18">
        <f t="shared" si="1"/>
        <v>1.4</v>
      </c>
      <c r="J18" s="19">
        <v>1.4</v>
      </c>
      <c r="K18" s="19"/>
      <c r="L18" s="19"/>
      <c r="M18" s="19"/>
      <c r="N18" s="19"/>
      <c r="O18" s="19"/>
      <c r="P18" s="19"/>
      <c r="Q18" s="20"/>
      <c r="R18" s="20"/>
      <c r="S18" s="20"/>
      <c r="T18" s="20"/>
      <c r="U18" s="20"/>
      <c r="V18" s="20"/>
    </row>
    <row r="19" ht="20" customHeight="1" spans="1:22">
      <c r="A19" s="19" t="s">
        <v>554</v>
      </c>
      <c r="B19" s="19" t="s">
        <v>539</v>
      </c>
      <c r="C19" s="20"/>
      <c r="D19" s="19" t="s">
        <v>540</v>
      </c>
      <c r="E19" s="19" t="s">
        <v>544</v>
      </c>
      <c r="F19" s="20"/>
      <c r="G19" s="20"/>
      <c r="H19" s="18">
        <f t="shared" si="0"/>
        <v>0.6</v>
      </c>
      <c r="I19" s="18">
        <f t="shared" si="1"/>
        <v>0.6</v>
      </c>
      <c r="J19" s="19">
        <v>0.6</v>
      </c>
      <c r="K19" s="19"/>
      <c r="L19" s="19"/>
      <c r="M19" s="19"/>
      <c r="N19" s="19"/>
      <c r="O19" s="19"/>
      <c r="P19" s="19"/>
      <c r="Q19" s="20"/>
      <c r="R19" s="20"/>
      <c r="S19" s="20"/>
      <c r="T19" s="20"/>
      <c r="U19" s="20"/>
      <c r="V19" s="20"/>
    </row>
    <row r="20" s="1" customFormat="1" ht="20" customHeight="1" spans="1:22">
      <c r="A20" s="19" t="s">
        <v>554</v>
      </c>
      <c r="B20" s="19" t="s">
        <v>556</v>
      </c>
      <c r="C20" s="20"/>
      <c r="D20" s="19" t="s">
        <v>540</v>
      </c>
      <c r="E20" s="19" t="s">
        <v>544</v>
      </c>
      <c r="F20" s="20"/>
      <c r="G20" s="20"/>
      <c r="H20" s="18">
        <f t="shared" si="0"/>
        <v>0.5</v>
      </c>
      <c r="I20" s="18">
        <f t="shared" si="1"/>
        <v>0.5</v>
      </c>
      <c r="J20" s="19">
        <v>0.5</v>
      </c>
      <c r="K20" s="19"/>
      <c r="L20" s="19"/>
      <c r="M20" s="19"/>
      <c r="N20" s="19"/>
      <c r="O20" s="19"/>
      <c r="P20" s="19"/>
      <c r="Q20" s="20"/>
      <c r="R20" s="20"/>
      <c r="S20" s="20"/>
      <c r="T20" s="20"/>
      <c r="U20" s="20"/>
      <c r="V20" s="20"/>
    </row>
    <row r="21" ht="20" customHeight="1" spans="1:22">
      <c r="A21" s="19" t="s">
        <v>557</v>
      </c>
      <c r="B21" s="19" t="s">
        <v>558</v>
      </c>
      <c r="C21" s="19"/>
      <c r="D21" s="19" t="s">
        <v>540</v>
      </c>
      <c r="E21" s="19" t="s">
        <v>544</v>
      </c>
      <c r="F21" s="19"/>
      <c r="G21" s="19"/>
      <c r="H21" s="18">
        <f t="shared" si="0"/>
        <v>1</v>
      </c>
      <c r="I21" s="18">
        <f t="shared" si="1"/>
        <v>1</v>
      </c>
      <c r="J21" s="19"/>
      <c r="K21" s="19"/>
      <c r="L21" s="19"/>
      <c r="M21" s="19"/>
      <c r="N21" s="19"/>
      <c r="O21" s="19"/>
      <c r="P21" s="19">
        <v>1</v>
      </c>
      <c r="Q21" s="20"/>
      <c r="R21" s="20"/>
      <c r="S21" s="20"/>
      <c r="T21" s="20"/>
      <c r="U21" s="20"/>
      <c r="V21" s="20"/>
    </row>
    <row r="22" ht="20" customHeight="1" spans="1:22">
      <c r="A22" s="21" t="s">
        <v>559</v>
      </c>
      <c r="B22" s="21" t="s">
        <v>549</v>
      </c>
      <c r="C22" s="22"/>
      <c r="D22" s="21" t="s">
        <v>550</v>
      </c>
      <c r="E22" s="19" t="s">
        <v>560</v>
      </c>
      <c r="F22" s="19"/>
      <c r="G22" s="19"/>
      <c r="H22" s="18">
        <f t="shared" si="0"/>
        <v>0.2</v>
      </c>
      <c r="I22" s="18">
        <f t="shared" si="1"/>
        <v>0.2</v>
      </c>
      <c r="J22" s="19"/>
      <c r="K22" s="19"/>
      <c r="L22" s="19"/>
      <c r="M22" s="19"/>
      <c r="N22" s="19"/>
      <c r="O22" s="19"/>
      <c r="P22" s="19">
        <v>0.2</v>
      </c>
      <c r="Q22" s="20"/>
      <c r="R22" s="20"/>
      <c r="S22" s="20"/>
      <c r="T22" s="20"/>
      <c r="U22" s="20"/>
      <c r="V22" s="20"/>
    </row>
    <row r="23" ht="20" customHeight="1" spans="1:22">
      <c r="A23" s="21" t="s">
        <v>559</v>
      </c>
      <c r="B23" s="19" t="s">
        <v>555</v>
      </c>
      <c r="C23" s="19"/>
      <c r="D23" s="19" t="s">
        <v>540</v>
      </c>
      <c r="E23" s="19" t="s">
        <v>540</v>
      </c>
      <c r="F23" s="19"/>
      <c r="G23" s="19"/>
      <c r="H23" s="18">
        <f t="shared" si="0"/>
        <v>1.3</v>
      </c>
      <c r="I23" s="18">
        <f t="shared" si="1"/>
        <v>1.3</v>
      </c>
      <c r="J23" s="19"/>
      <c r="K23" s="19"/>
      <c r="L23" s="19"/>
      <c r="M23" s="19"/>
      <c r="N23" s="19"/>
      <c r="O23" s="19"/>
      <c r="P23" s="19">
        <v>1.3</v>
      </c>
      <c r="Q23" s="20"/>
      <c r="R23" s="20"/>
      <c r="S23" s="20"/>
      <c r="T23" s="20"/>
      <c r="U23" s="20"/>
      <c r="V23" s="20"/>
    </row>
    <row r="24" ht="20" customHeight="1" spans="1:22">
      <c r="A24" s="21" t="s">
        <v>559</v>
      </c>
      <c r="B24" s="19" t="s">
        <v>561</v>
      </c>
      <c r="C24" s="20"/>
      <c r="D24" s="19" t="s">
        <v>540</v>
      </c>
      <c r="E24" s="19" t="s">
        <v>544</v>
      </c>
      <c r="F24" s="20"/>
      <c r="G24" s="20"/>
      <c r="H24" s="18">
        <f t="shared" si="0"/>
        <v>0.5</v>
      </c>
      <c r="I24" s="18">
        <f t="shared" si="1"/>
        <v>0.5</v>
      </c>
      <c r="J24" s="20"/>
      <c r="K24" s="20"/>
      <c r="L24" s="20"/>
      <c r="M24" s="20"/>
      <c r="N24" s="20"/>
      <c r="O24" s="20"/>
      <c r="P24" s="19">
        <v>0.5</v>
      </c>
      <c r="Q24" s="20"/>
      <c r="R24" s="20"/>
      <c r="S24" s="20"/>
      <c r="T24" s="20"/>
      <c r="U24" s="20"/>
      <c r="V24" s="20"/>
    </row>
    <row r="25" ht="20" customHeight="1" spans="1:22">
      <c r="A25" s="19" t="s">
        <v>562</v>
      </c>
      <c r="B25" s="19"/>
      <c r="C25" s="19"/>
      <c r="D25" s="19"/>
      <c r="E25" s="19"/>
      <c r="F25" s="19"/>
      <c r="G25" s="19"/>
      <c r="H25" s="15">
        <f t="shared" si="0"/>
        <v>15.1</v>
      </c>
      <c r="I25" s="19">
        <f>SUM(I8:I24)</f>
        <v>15.1</v>
      </c>
      <c r="J25" s="19">
        <f>SUM(J8:J24)</f>
        <v>6</v>
      </c>
      <c r="K25" s="19"/>
      <c r="L25" s="19"/>
      <c r="M25" s="19"/>
      <c r="N25" s="19"/>
      <c r="O25" s="19"/>
      <c r="P25" s="19">
        <f>SUM(P8:P24)</f>
        <v>9.1</v>
      </c>
      <c r="Q25" s="20"/>
      <c r="R25" s="20"/>
      <c r="S25" s="20"/>
      <c r="T25" s="20"/>
      <c r="U25" s="20"/>
      <c r="V25" s="20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B3" sqref="B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5"/>
      <c r="C1" s="65"/>
      <c r="D1" s="65"/>
      <c r="E1" s="65"/>
      <c r="F1" s="65"/>
      <c r="G1" s="65"/>
      <c r="H1" s="65"/>
    </row>
    <row r="2" ht="39.95" customHeight="1" spans="2:8">
      <c r="B2" s="3" t="s">
        <v>39</v>
      </c>
      <c r="C2" s="3"/>
      <c r="D2" s="187"/>
      <c r="E2" s="187"/>
      <c r="F2" s="187"/>
      <c r="G2" s="187"/>
      <c r="H2" s="187"/>
    </row>
    <row r="3" s="1" customFormat="1" ht="39" customHeight="1" spans="2:3">
      <c r="B3" s="4" t="s">
        <v>1</v>
      </c>
      <c r="C3" s="27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88" t="s">
        <v>8</v>
      </c>
      <c r="C6" s="189">
        <v>1916.23</v>
      </c>
    </row>
    <row r="7" s="1" customFormat="1" ht="32" customHeight="1" spans="2:3">
      <c r="B7" s="185" t="s">
        <v>10</v>
      </c>
      <c r="C7" s="189"/>
    </row>
    <row r="8" s="1" customFormat="1" ht="32" customHeight="1" spans="2:3">
      <c r="B8" s="185" t="s">
        <v>12</v>
      </c>
      <c r="C8" s="189"/>
    </row>
    <row r="9" s="1" customFormat="1" ht="32" customHeight="1" spans="2:3">
      <c r="B9" s="185" t="s">
        <v>14</v>
      </c>
      <c r="C9" s="189"/>
    </row>
    <row r="10" s="1" customFormat="1" ht="32" customHeight="1" spans="2:3">
      <c r="B10" s="185" t="s">
        <v>16</v>
      </c>
      <c r="C10" s="189"/>
    </row>
    <row r="11" s="1" customFormat="1" ht="32" customHeight="1" spans="2:3">
      <c r="B11" s="185" t="s">
        <v>18</v>
      </c>
      <c r="C11" s="189"/>
    </row>
    <row r="12" s="1" customFormat="1" ht="32" customHeight="1" spans="2:3">
      <c r="B12" s="185" t="s">
        <v>20</v>
      </c>
      <c r="C12" s="189">
        <v>5435.17</v>
      </c>
    </row>
    <row r="13" s="1" customFormat="1" ht="32" customHeight="1" spans="2:3">
      <c r="B13" s="20"/>
      <c r="C13" s="189"/>
    </row>
    <row r="14" s="1" customFormat="1" ht="32" customHeight="1" spans="2:3">
      <c r="B14" s="78" t="s">
        <v>37</v>
      </c>
      <c r="C14" s="186">
        <f>C6+C12</f>
        <v>7351.4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5" workbookViewId="0">
      <selection activeCell="C23" sqref="C2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84" t="s">
        <v>9</v>
      </c>
      <c r="C6" s="176">
        <v>11.89</v>
      </c>
    </row>
    <row r="7" s="1" customFormat="1" ht="24" customHeight="1" spans="2:3">
      <c r="B7" s="184" t="s">
        <v>11</v>
      </c>
      <c r="C7" s="176">
        <v>0</v>
      </c>
    </row>
    <row r="8" s="1" customFormat="1" ht="24" customHeight="1" spans="2:3">
      <c r="B8" s="184" t="s">
        <v>13</v>
      </c>
      <c r="C8" s="176">
        <v>0</v>
      </c>
    </row>
    <row r="9" s="1" customFormat="1" ht="24" customHeight="1" spans="2:3">
      <c r="B9" s="184" t="s">
        <v>15</v>
      </c>
      <c r="C9" s="176">
        <v>1.97</v>
      </c>
    </row>
    <row r="10" s="1" customFormat="1" ht="24" customHeight="1" spans="2:3">
      <c r="B10" s="184" t="s">
        <v>17</v>
      </c>
      <c r="C10" s="176">
        <v>0</v>
      </c>
    </row>
    <row r="11" s="1" customFormat="1" ht="24" customHeight="1" spans="2:3">
      <c r="B11" s="184" t="s">
        <v>19</v>
      </c>
      <c r="C11" s="176">
        <v>0</v>
      </c>
    </row>
    <row r="12" s="1" customFormat="1" ht="24" customHeight="1" spans="2:3">
      <c r="B12" s="184" t="s">
        <v>21</v>
      </c>
      <c r="C12" s="176">
        <v>0</v>
      </c>
    </row>
    <row r="13" s="1" customFormat="1" ht="24" customHeight="1" spans="2:3">
      <c r="B13" s="184" t="s">
        <v>22</v>
      </c>
      <c r="C13" s="176">
        <v>4582.25</v>
      </c>
    </row>
    <row r="14" s="1" customFormat="1" ht="24" customHeight="1" spans="2:3">
      <c r="B14" s="184" t="s">
        <v>23</v>
      </c>
      <c r="C14" s="176">
        <v>237.82</v>
      </c>
    </row>
    <row r="15" s="1" customFormat="1" ht="24" customHeight="1" spans="2:3">
      <c r="B15" s="184" t="s">
        <v>24</v>
      </c>
      <c r="C15" s="176">
        <v>0</v>
      </c>
    </row>
    <row r="16" s="1" customFormat="1" ht="24" customHeight="1" spans="2:3">
      <c r="B16" s="184" t="s">
        <v>25</v>
      </c>
      <c r="C16" s="176">
        <v>0</v>
      </c>
    </row>
    <row r="17" s="1" customFormat="1" ht="24" customHeight="1" spans="2:3">
      <c r="B17" s="184" t="s">
        <v>26</v>
      </c>
      <c r="C17" s="176">
        <v>0</v>
      </c>
    </row>
    <row r="18" s="1" customFormat="1" ht="24" customHeight="1" spans="2:3">
      <c r="B18" s="184" t="s">
        <v>27</v>
      </c>
      <c r="C18" s="176">
        <v>0</v>
      </c>
    </row>
    <row r="19" s="1" customFormat="1" ht="24" customHeight="1" spans="2:3">
      <c r="B19" s="185" t="s">
        <v>28</v>
      </c>
      <c r="C19" s="176">
        <v>0</v>
      </c>
    </row>
    <row r="20" s="1" customFormat="1" ht="24" customHeight="1" spans="2:3">
      <c r="B20" s="185" t="s">
        <v>29</v>
      </c>
      <c r="C20" s="176">
        <v>0</v>
      </c>
    </row>
    <row r="21" s="1" customFormat="1" ht="24" customHeight="1" spans="2:3">
      <c r="B21" s="185" t="s">
        <v>30</v>
      </c>
      <c r="C21" s="176">
        <v>0</v>
      </c>
    </row>
    <row r="22" s="1" customFormat="1" ht="24" customHeight="1" spans="2:3">
      <c r="B22" s="185" t="s">
        <v>31</v>
      </c>
      <c r="C22" s="176">
        <v>0</v>
      </c>
    </row>
    <row r="23" s="1" customFormat="1" ht="24" customHeight="1" spans="2:3">
      <c r="B23" s="185" t="s">
        <v>32</v>
      </c>
      <c r="C23" s="176">
        <v>13.56</v>
      </c>
    </row>
    <row r="24" s="1" customFormat="1" ht="24" customHeight="1" spans="2:3">
      <c r="B24" s="185" t="s">
        <v>33</v>
      </c>
      <c r="C24" s="176">
        <v>31.11</v>
      </c>
    </row>
    <row r="25" s="1" customFormat="1" ht="24" customHeight="1" spans="2:3">
      <c r="B25" s="185" t="s">
        <v>34</v>
      </c>
      <c r="C25" s="176">
        <v>0.2</v>
      </c>
    </row>
    <row r="26" s="1" customFormat="1" ht="24" customHeight="1" spans="2:3">
      <c r="B26" s="185" t="s">
        <v>35</v>
      </c>
      <c r="C26" s="176">
        <v>0</v>
      </c>
    </row>
    <row r="27" s="1" customFormat="1" ht="24" customHeight="1" spans="2:3">
      <c r="B27" s="185" t="s">
        <v>36</v>
      </c>
      <c r="C27" s="176">
        <v>2472.6</v>
      </c>
    </row>
    <row r="28" s="1" customFormat="1" ht="24" customHeight="1" spans="2:3">
      <c r="B28" s="78" t="s">
        <v>38</v>
      </c>
      <c r="C28" s="186">
        <f>SUM(C6:C27)</f>
        <v>7351.4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11" sqref="B11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s="32" customFormat="1" ht="12" spans="1:3">
      <c r="A1" s="169"/>
      <c r="B1" s="169"/>
      <c r="C1" s="169"/>
    </row>
    <row r="2" s="32" customFormat="1" ht="33" customHeight="1" spans="1:4">
      <c r="A2" s="3" t="s">
        <v>43</v>
      </c>
      <c r="B2" s="3"/>
      <c r="C2" s="3"/>
      <c r="D2" s="3"/>
    </row>
    <row r="3" s="32" customFormat="1" ht="13.5" spans="1:4">
      <c r="A3" s="4" t="s">
        <v>1</v>
      </c>
      <c r="B3" s="170"/>
      <c r="C3" s="170"/>
      <c r="D3" s="28" t="s">
        <v>2</v>
      </c>
    </row>
    <row r="4" s="32" customFormat="1" ht="19.5" customHeight="1" spans="1:4">
      <c r="A4" s="171" t="s">
        <v>3</v>
      </c>
      <c r="B4" s="171"/>
      <c r="C4" s="171" t="s">
        <v>4</v>
      </c>
      <c r="D4" s="171"/>
    </row>
    <row r="5" s="32" customFormat="1" ht="21.75" customHeight="1" spans="1:4">
      <c r="A5" s="171" t="s">
        <v>5</v>
      </c>
      <c r="B5" s="172" t="s">
        <v>6</v>
      </c>
      <c r="C5" s="171" t="s">
        <v>44</v>
      </c>
      <c r="D5" s="172" t="s">
        <v>6</v>
      </c>
    </row>
    <row r="6" s="32" customFormat="1" ht="17.25" customHeight="1" spans="1:4">
      <c r="A6" s="171"/>
      <c r="B6" s="172"/>
      <c r="C6" s="171"/>
      <c r="D6" s="172"/>
    </row>
    <row r="7" s="32" customFormat="1" ht="13.5" spans="1:4">
      <c r="A7" s="173" t="s">
        <v>45</v>
      </c>
      <c r="B7" s="174">
        <v>1916.23</v>
      </c>
      <c r="C7" s="175" t="s">
        <v>9</v>
      </c>
      <c r="D7" s="176">
        <v>11.89</v>
      </c>
    </row>
    <row r="8" s="32" customFormat="1" ht="13.5" spans="1:4">
      <c r="A8" s="173" t="s">
        <v>46</v>
      </c>
      <c r="B8" s="174">
        <v>1916.23</v>
      </c>
      <c r="C8" s="177" t="s">
        <v>11</v>
      </c>
      <c r="D8" s="174"/>
    </row>
    <row r="9" s="32" customFormat="1" ht="13.5" spans="1:4">
      <c r="A9" s="173" t="s">
        <v>47</v>
      </c>
      <c r="B9" s="174">
        <v>1916.23</v>
      </c>
      <c r="C9" s="177" t="s">
        <v>13</v>
      </c>
      <c r="D9" s="174"/>
    </row>
    <row r="10" s="32" customFormat="1" ht="13.5" spans="1:4">
      <c r="A10" s="173" t="s">
        <v>48</v>
      </c>
      <c r="B10" s="174"/>
      <c r="C10" s="177" t="s">
        <v>15</v>
      </c>
      <c r="D10" s="174">
        <v>1.97</v>
      </c>
    </row>
    <row r="11" s="32" customFormat="1" ht="13.5" spans="1:4">
      <c r="A11" s="173" t="s">
        <v>49</v>
      </c>
      <c r="B11" s="174"/>
      <c r="C11" s="177" t="s">
        <v>17</v>
      </c>
      <c r="D11" s="174"/>
    </row>
    <row r="12" s="32" customFormat="1" ht="13.5" spans="1:4">
      <c r="A12" s="173" t="s">
        <v>50</v>
      </c>
      <c r="B12" s="174"/>
      <c r="C12" s="177" t="s">
        <v>19</v>
      </c>
      <c r="D12" s="174"/>
    </row>
    <row r="13" s="32" customFormat="1" ht="13.5" spans="1:4">
      <c r="A13" s="173" t="s">
        <v>51</v>
      </c>
      <c r="B13" s="174"/>
      <c r="C13" s="177" t="s">
        <v>21</v>
      </c>
      <c r="D13" s="174"/>
    </row>
    <row r="14" s="32" customFormat="1" ht="13.5" spans="1:4">
      <c r="A14" s="173" t="s">
        <v>52</v>
      </c>
      <c r="B14" s="174"/>
      <c r="C14" s="177" t="s">
        <v>22</v>
      </c>
      <c r="D14" s="174">
        <v>4450.27</v>
      </c>
    </row>
    <row r="15" s="32" customFormat="1" ht="13.5" spans="1:4">
      <c r="A15" s="173" t="s">
        <v>53</v>
      </c>
      <c r="B15" s="175"/>
      <c r="C15" s="177" t="s">
        <v>23</v>
      </c>
      <c r="D15" s="174">
        <v>237.82</v>
      </c>
    </row>
    <row r="16" s="32" customFormat="1" ht="13.5" spans="1:4">
      <c r="A16" s="173" t="s">
        <v>54</v>
      </c>
      <c r="B16" s="174"/>
      <c r="C16" s="177" t="s">
        <v>24</v>
      </c>
      <c r="D16" s="174"/>
    </row>
    <row r="17" s="32" customFormat="1" ht="13.5" spans="1:4">
      <c r="A17" s="173" t="s">
        <v>55</v>
      </c>
      <c r="B17" s="174">
        <v>5278.01</v>
      </c>
      <c r="C17" s="177" t="s">
        <v>25</v>
      </c>
      <c r="D17" s="174"/>
    </row>
    <row r="18" s="32" customFormat="1" ht="13.5" spans="1:4">
      <c r="A18" s="173"/>
      <c r="B18" s="174"/>
      <c r="C18" s="177" t="s">
        <v>26</v>
      </c>
      <c r="D18" s="174"/>
    </row>
    <row r="19" s="32" customFormat="1" ht="13.5" spans="1:4">
      <c r="A19" s="173"/>
      <c r="B19" s="174"/>
      <c r="C19" s="177" t="s">
        <v>27</v>
      </c>
      <c r="D19" s="174"/>
    </row>
    <row r="20" s="32" customFormat="1" ht="13.5" spans="1:4">
      <c r="A20" s="173"/>
      <c r="B20" s="174"/>
      <c r="C20" s="177" t="s">
        <v>28</v>
      </c>
      <c r="D20" s="174"/>
    </row>
    <row r="21" s="32" customFormat="1" ht="13.5" spans="1:4">
      <c r="A21" s="173"/>
      <c r="B21" s="174"/>
      <c r="C21" s="173" t="s">
        <v>29</v>
      </c>
      <c r="D21" s="174"/>
    </row>
    <row r="22" s="32" customFormat="1" ht="13.5" spans="1:4">
      <c r="A22" s="173"/>
      <c r="B22" s="178"/>
      <c r="C22" s="173" t="s">
        <v>30</v>
      </c>
      <c r="D22" s="174"/>
    </row>
    <row r="23" s="32" customFormat="1" ht="13.5" spans="1:4">
      <c r="A23" s="173"/>
      <c r="B23" s="178"/>
      <c r="C23" s="173" t="s">
        <v>31</v>
      </c>
      <c r="D23" s="174"/>
    </row>
    <row r="24" s="32" customFormat="1" ht="13.5" spans="1:4">
      <c r="A24" s="173"/>
      <c r="B24" s="178"/>
      <c r="C24" s="173" t="s">
        <v>32</v>
      </c>
      <c r="D24" s="176">
        <v>13.56</v>
      </c>
    </row>
    <row r="25" s="32" customFormat="1" ht="13.5" spans="1:4">
      <c r="A25" s="175"/>
      <c r="B25" s="178"/>
      <c r="C25" s="173" t="s">
        <v>33</v>
      </c>
      <c r="D25" s="176">
        <v>31.11</v>
      </c>
    </row>
    <row r="26" s="32" customFormat="1" ht="13.5" spans="1:4">
      <c r="A26" s="177"/>
      <c r="B26" s="178"/>
      <c r="C26" s="173" t="s">
        <v>34</v>
      </c>
      <c r="D26" s="176">
        <v>0.2</v>
      </c>
    </row>
    <row r="27" s="32" customFormat="1" ht="13.5" spans="1:4">
      <c r="A27" s="175"/>
      <c r="B27" s="178"/>
      <c r="C27" s="173" t="s">
        <v>35</v>
      </c>
      <c r="D27" s="174"/>
    </row>
    <row r="28" s="32" customFormat="1" ht="13.5" spans="1:4">
      <c r="A28" s="177"/>
      <c r="B28" s="178"/>
      <c r="C28" s="173" t="s">
        <v>36</v>
      </c>
      <c r="D28" s="176">
        <v>2447.42</v>
      </c>
    </row>
    <row r="29" s="32" customFormat="1" ht="12" spans="1:4">
      <c r="A29" s="179" t="s">
        <v>37</v>
      </c>
      <c r="B29" s="180">
        <f>B17+B7</f>
        <v>7194.24</v>
      </c>
      <c r="C29" s="179" t="s">
        <v>38</v>
      </c>
      <c r="D29" s="180">
        <f>SUM(D7:D28)</f>
        <v>7194.24</v>
      </c>
    </row>
    <row r="30" s="32" customFormat="1" customHeight="1" spans="1:4">
      <c r="A30" s="181"/>
      <c r="B30" s="182"/>
      <c r="C30" s="181"/>
      <c r="D30" s="182"/>
    </row>
    <row r="31" s="32" customFormat="1" ht="54.75" customHeight="1" spans="1:4">
      <c r="A31" s="183"/>
      <c r="B31" s="183"/>
      <c r="C31" s="183"/>
      <c r="D31" s="183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5"/>
  <sheetViews>
    <sheetView workbookViewId="0">
      <selection activeCell="E11" sqref="E11"/>
    </sheetView>
  </sheetViews>
  <sheetFormatPr defaultColWidth="9" defaultRowHeight="13.5"/>
  <cols>
    <col min="1" max="1" width="6.75" customWidth="1"/>
    <col min="2" max="3" width="6.75" style="126" customWidth="1"/>
    <col min="4" max="4" width="21.5" customWidth="1"/>
  </cols>
  <sheetData>
    <row r="1" ht="21" spans="1:28">
      <c r="A1" s="3" t="s">
        <v>56</v>
      </c>
      <c r="B1" s="127"/>
      <c r="C1" s="12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28" t="s">
        <v>1</v>
      </c>
      <c r="B2" s="129"/>
      <c r="C2" s="129"/>
      <c r="D2" s="130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66" t="s">
        <v>40</v>
      </c>
    </row>
    <row r="3" spans="1:28">
      <c r="A3" s="131"/>
      <c r="B3" s="129"/>
      <c r="C3" s="129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</row>
    <row r="4" spans="1:28">
      <c r="A4" s="132" t="s">
        <v>57</v>
      </c>
      <c r="B4" s="133"/>
      <c r="C4" s="134"/>
      <c r="D4" s="135" t="s">
        <v>58</v>
      </c>
      <c r="E4" s="132" t="s">
        <v>59</v>
      </c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60"/>
      <c r="AA4" s="132" t="s">
        <v>60</v>
      </c>
      <c r="AB4" s="167"/>
    </row>
    <row r="5" spans="1:28">
      <c r="A5" s="137"/>
      <c r="B5" s="129"/>
      <c r="C5" s="138"/>
      <c r="D5" s="139"/>
      <c r="E5" s="132" t="s">
        <v>61</v>
      </c>
      <c r="F5" s="136"/>
      <c r="G5" s="136"/>
      <c r="H5" s="136"/>
      <c r="I5" s="136"/>
      <c r="J5" s="136"/>
      <c r="K5" s="136"/>
      <c r="L5" s="136"/>
      <c r="M5" s="136"/>
      <c r="N5" s="160"/>
      <c r="O5" s="135" t="s">
        <v>62</v>
      </c>
      <c r="P5" s="135" t="s">
        <v>63</v>
      </c>
      <c r="Q5" s="132" t="s">
        <v>64</v>
      </c>
      <c r="R5" s="136"/>
      <c r="S5" s="136"/>
      <c r="T5" s="136"/>
      <c r="U5" s="136"/>
      <c r="V5" s="136"/>
      <c r="W5" s="136"/>
      <c r="X5" s="136"/>
      <c r="Y5" s="136"/>
      <c r="Z5" s="160"/>
      <c r="AA5" s="140"/>
      <c r="AB5" s="168"/>
    </row>
    <row r="6" spans="1:28">
      <c r="A6" s="140"/>
      <c r="B6" s="141"/>
      <c r="C6" s="142"/>
      <c r="D6" s="139"/>
      <c r="E6" s="135" t="s">
        <v>65</v>
      </c>
      <c r="F6" s="132" t="s">
        <v>66</v>
      </c>
      <c r="G6" s="136"/>
      <c r="H6" s="136"/>
      <c r="I6" s="160"/>
      <c r="J6" s="144" t="s">
        <v>67</v>
      </c>
      <c r="K6" s="161"/>
      <c r="L6" s="161"/>
      <c r="M6" s="145"/>
      <c r="N6" s="135" t="s">
        <v>68</v>
      </c>
      <c r="O6" s="139"/>
      <c r="P6" s="139"/>
      <c r="Q6" s="135" t="s">
        <v>65</v>
      </c>
      <c r="R6" s="132" t="s">
        <v>66</v>
      </c>
      <c r="S6" s="136"/>
      <c r="T6" s="136"/>
      <c r="U6" s="160"/>
      <c r="V6" s="132" t="s">
        <v>67</v>
      </c>
      <c r="W6" s="136"/>
      <c r="X6" s="136"/>
      <c r="Y6" s="160"/>
      <c r="Z6" s="135" t="s">
        <v>68</v>
      </c>
      <c r="AA6" s="135" t="s">
        <v>69</v>
      </c>
      <c r="AB6" s="135" t="s">
        <v>70</v>
      </c>
    </row>
    <row r="7" spans="1:28">
      <c r="A7" s="135" t="s">
        <v>71</v>
      </c>
      <c r="B7" s="143" t="s">
        <v>72</v>
      </c>
      <c r="C7" s="143" t="s">
        <v>73</v>
      </c>
      <c r="D7" s="139"/>
      <c r="E7" s="139"/>
      <c r="F7" s="135" t="s">
        <v>69</v>
      </c>
      <c r="G7" s="144" t="s">
        <v>74</v>
      </c>
      <c r="H7" s="145"/>
      <c r="I7" s="162" t="s">
        <v>75</v>
      </c>
      <c r="J7" s="135" t="s">
        <v>65</v>
      </c>
      <c r="K7" s="135" t="s">
        <v>76</v>
      </c>
      <c r="L7" s="135" t="s">
        <v>77</v>
      </c>
      <c r="M7" s="135" t="s">
        <v>78</v>
      </c>
      <c r="N7" s="139"/>
      <c r="O7" s="139"/>
      <c r="P7" s="139"/>
      <c r="Q7" s="139"/>
      <c r="R7" s="164" t="s">
        <v>69</v>
      </c>
      <c r="S7" s="144" t="s">
        <v>74</v>
      </c>
      <c r="T7" s="145"/>
      <c r="U7" s="162" t="s">
        <v>75</v>
      </c>
      <c r="V7" s="164" t="s">
        <v>69</v>
      </c>
      <c r="W7" s="164" t="s">
        <v>76</v>
      </c>
      <c r="X7" s="164" t="s">
        <v>77</v>
      </c>
      <c r="Y7" s="164" t="s">
        <v>78</v>
      </c>
      <c r="Z7" s="139"/>
      <c r="AA7" s="139"/>
      <c r="AB7" s="139"/>
    </row>
    <row r="8" ht="24" spans="1:28">
      <c r="A8" s="146"/>
      <c r="B8" s="147"/>
      <c r="C8" s="147"/>
      <c r="D8" s="146"/>
      <c r="E8" s="146"/>
      <c r="F8" s="146"/>
      <c r="G8" s="13" t="s">
        <v>79</v>
      </c>
      <c r="H8" s="13" t="s">
        <v>80</v>
      </c>
      <c r="I8" s="163"/>
      <c r="J8" s="146"/>
      <c r="K8" s="146"/>
      <c r="L8" s="146"/>
      <c r="M8" s="146"/>
      <c r="N8" s="146"/>
      <c r="O8" s="146"/>
      <c r="P8" s="146"/>
      <c r="Q8" s="146"/>
      <c r="R8" s="165"/>
      <c r="S8" s="13" t="s">
        <v>79</v>
      </c>
      <c r="T8" s="13" t="s">
        <v>80</v>
      </c>
      <c r="U8" s="163"/>
      <c r="V8" s="165"/>
      <c r="W8" s="165"/>
      <c r="X8" s="165"/>
      <c r="Y8" s="165"/>
      <c r="Z8" s="146"/>
      <c r="AA8" s="146"/>
      <c r="AB8" s="146"/>
    </row>
    <row r="9" spans="1:28">
      <c r="A9" s="135" t="s">
        <v>81</v>
      </c>
      <c r="B9" s="143" t="s">
        <v>82</v>
      </c>
      <c r="C9" s="143" t="s">
        <v>83</v>
      </c>
      <c r="D9" s="135" t="s">
        <v>84</v>
      </c>
      <c r="E9" s="135" t="s">
        <v>85</v>
      </c>
      <c r="F9" s="135" t="s">
        <v>86</v>
      </c>
      <c r="G9" s="135" t="s">
        <v>87</v>
      </c>
      <c r="H9" s="135" t="s">
        <v>88</v>
      </c>
      <c r="I9" s="135" t="s">
        <v>89</v>
      </c>
      <c r="J9" s="135" t="s">
        <v>90</v>
      </c>
      <c r="K9" s="135" t="s">
        <v>91</v>
      </c>
      <c r="L9" s="135" t="s">
        <v>92</v>
      </c>
      <c r="M9" s="135" t="s">
        <v>93</v>
      </c>
      <c r="N9" s="135" t="s">
        <v>94</v>
      </c>
      <c r="O9" s="135" t="s">
        <v>95</v>
      </c>
      <c r="P9" s="135" t="s">
        <v>96</v>
      </c>
      <c r="Q9" s="135" t="s">
        <v>97</v>
      </c>
      <c r="R9" s="135" t="s">
        <v>98</v>
      </c>
      <c r="S9" s="135" t="s">
        <v>99</v>
      </c>
      <c r="T9" s="135" t="s">
        <v>100</v>
      </c>
      <c r="U9" s="135" t="s">
        <v>101</v>
      </c>
      <c r="V9" s="135" t="s">
        <v>102</v>
      </c>
      <c r="W9" s="135" t="s">
        <v>103</v>
      </c>
      <c r="X9" s="135" t="s">
        <v>104</v>
      </c>
      <c r="Y9" s="135" t="s">
        <v>105</v>
      </c>
      <c r="Z9" s="135" t="s">
        <v>106</v>
      </c>
      <c r="AA9" s="135" t="s">
        <v>107</v>
      </c>
      <c r="AB9" s="135" t="s">
        <v>108</v>
      </c>
    </row>
    <row r="10" ht="21" customHeight="1" spans="1:28">
      <c r="A10" s="148"/>
      <c r="B10" s="149"/>
      <c r="C10" s="149"/>
      <c r="D10" s="150" t="s">
        <v>65</v>
      </c>
      <c r="E10" s="151">
        <f>E11+E58+E63</f>
        <v>1801.29</v>
      </c>
      <c r="F10" s="151">
        <f>F11+F58+F63</f>
        <v>640.95</v>
      </c>
      <c r="G10" s="151">
        <f t="shared" ref="F10:AB10" si="0">G11+G58+G63</f>
        <v>201.65</v>
      </c>
      <c r="H10" s="151">
        <f t="shared" si="0"/>
        <v>47.15</v>
      </c>
      <c r="I10" s="151">
        <f t="shared" si="0"/>
        <v>392.15</v>
      </c>
      <c r="J10" s="151">
        <f t="shared" si="0"/>
        <v>52.74</v>
      </c>
      <c r="K10" s="151">
        <f t="shared" si="0"/>
        <v>0.5</v>
      </c>
      <c r="L10" s="151">
        <f t="shared" si="0"/>
        <v>0.5</v>
      </c>
      <c r="M10" s="151">
        <f t="shared" si="0"/>
        <v>22.08</v>
      </c>
      <c r="N10" s="151">
        <f t="shared" si="0"/>
        <v>1107.6</v>
      </c>
      <c r="O10" s="151">
        <f t="shared" si="0"/>
        <v>0</v>
      </c>
      <c r="P10" s="151">
        <f t="shared" si="0"/>
        <v>0</v>
      </c>
      <c r="Q10" s="151">
        <f t="shared" si="0"/>
        <v>0</v>
      </c>
      <c r="R10" s="151">
        <f t="shared" si="0"/>
        <v>0</v>
      </c>
      <c r="S10" s="151">
        <f t="shared" si="0"/>
        <v>0</v>
      </c>
      <c r="T10" s="151">
        <f t="shared" si="0"/>
        <v>0</v>
      </c>
      <c r="U10" s="151">
        <f t="shared" si="0"/>
        <v>0</v>
      </c>
      <c r="V10" s="151">
        <f t="shared" si="0"/>
        <v>0</v>
      </c>
      <c r="W10" s="151">
        <f t="shared" si="0"/>
        <v>0</v>
      </c>
      <c r="X10" s="151">
        <f t="shared" si="0"/>
        <v>0</v>
      </c>
      <c r="Y10" s="151">
        <f t="shared" si="0"/>
        <v>0</v>
      </c>
      <c r="Z10" s="151">
        <f t="shared" si="0"/>
        <v>0</v>
      </c>
      <c r="AA10" s="151">
        <f t="shared" si="0"/>
        <v>114.94</v>
      </c>
      <c r="AB10" s="151">
        <f t="shared" si="0"/>
        <v>114.94</v>
      </c>
    </row>
    <row r="11" ht="21" customHeight="1" spans="1:28">
      <c r="A11" s="110">
        <v>208</v>
      </c>
      <c r="B11" s="152"/>
      <c r="C11" s="152"/>
      <c r="D11" s="110" t="s">
        <v>109</v>
      </c>
      <c r="E11" s="110">
        <f>F11+J11+N11</f>
        <v>1696.8</v>
      </c>
      <c r="F11" s="110">
        <f>G11+H11+I11</f>
        <v>609.84</v>
      </c>
      <c r="G11" s="110">
        <f>G12+G19+G23+G29+G35+G40+G42+G46+G49+G52+G55</f>
        <v>201.65</v>
      </c>
      <c r="H11" s="110">
        <f t="shared" ref="H11:AB11" si="1">H12+H19+H23+H29+H35+H40+H42+H46+H49+H52+H55</f>
        <v>47.15</v>
      </c>
      <c r="I11" s="110">
        <f t="shared" si="1"/>
        <v>361.04</v>
      </c>
      <c r="J11" s="110">
        <f t="shared" si="1"/>
        <v>52.74</v>
      </c>
      <c r="K11" s="110">
        <f t="shared" si="1"/>
        <v>0.5</v>
      </c>
      <c r="L11" s="110">
        <f t="shared" si="1"/>
        <v>0.5</v>
      </c>
      <c r="M11" s="110">
        <f t="shared" si="1"/>
        <v>22.08</v>
      </c>
      <c r="N11" s="110">
        <f t="shared" si="1"/>
        <v>1034.22</v>
      </c>
      <c r="O11" s="110">
        <f t="shared" si="1"/>
        <v>0</v>
      </c>
      <c r="P11" s="110">
        <f t="shared" si="1"/>
        <v>0</v>
      </c>
      <c r="Q11" s="110">
        <f t="shared" si="1"/>
        <v>0</v>
      </c>
      <c r="R11" s="110">
        <f t="shared" si="1"/>
        <v>0</v>
      </c>
      <c r="S11" s="110">
        <f t="shared" si="1"/>
        <v>0</v>
      </c>
      <c r="T11" s="110">
        <f t="shared" si="1"/>
        <v>0</v>
      </c>
      <c r="U11" s="110">
        <f t="shared" si="1"/>
        <v>0</v>
      </c>
      <c r="V11" s="110">
        <f t="shared" si="1"/>
        <v>0</v>
      </c>
      <c r="W11" s="110">
        <f t="shared" si="1"/>
        <v>0</v>
      </c>
      <c r="X11" s="110">
        <f t="shared" si="1"/>
        <v>0</v>
      </c>
      <c r="Y11" s="110">
        <f t="shared" si="1"/>
        <v>0</v>
      </c>
      <c r="Z11" s="110">
        <f t="shared" si="1"/>
        <v>0</v>
      </c>
      <c r="AA11" s="110">
        <f t="shared" si="1"/>
        <v>114.94</v>
      </c>
      <c r="AB11" s="110">
        <f t="shared" si="1"/>
        <v>114.94</v>
      </c>
    </row>
    <row r="12" ht="21" customHeight="1" spans="1:28">
      <c r="A12" s="110"/>
      <c r="B12" s="152" t="s">
        <v>110</v>
      </c>
      <c r="C12" s="152"/>
      <c r="D12" s="117" t="s">
        <v>111</v>
      </c>
      <c r="E12" s="110">
        <f>F12+J12+N12</f>
        <v>645.68</v>
      </c>
      <c r="F12" s="110">
        <f t="shared" ref="F12:F43" si="2">G12+H12+I12</f>
        <v>480.17</v>
      </c>
      <c r="G12" s="110">
        <f>SUM(G13:G18)</f>
        <v>201.65</v>
      </c>
      <c r="H12" s="110">
        <f t="shared" ref="H12:AB12" si="3">SUM(H13:H18)</f>
        <v>0</v>
      </c>
      <c r="I12" s="110">
        <f t="shared" si="3"/>
        <v>278.52</v>
      </c>
      <c r="J12" s="110">
        <f t="shared" si="3"/>
        <v>38.88</v>
      </c>
      <c r="K12" s="110">
        <f t="shared" si="3"/>
        <v>0.5</v>
      </c>
      <c r="L12" s="110">
        <f t="shared" si="3"/>
        <v>0.5</v>
      </c>
      <c r="M12" s="110">
        <f t="shared" si="3"/>
        <v>22.08</v>
      </c>
      <c r="N12" s="110">
        <f t="shared" si="3"/>
        <v>126.63</v>
      </c>
      <c r="O12" s="110">
        <f t="shared" si="3"/>
        <v>0</v>
      </c>
      <c r="P12" s="110">
        <f t="shared" si="3"/>
        <v>0</v>
      </c>
      <c r="Q12" s="110">
        <f t="shared" si="3"/>
        <v>0</v>
      </c>
      <c r="R12" s="110">
        <f t="shared" si="3"/>
        <v>0</v>
      </c>
      <c r="S12" s="110">
        <f t="shared" si="3"/>
        <v>0</v>
      </c>
      <c r="T12" s="110">
        <f t="shared" si="3"/>
        <v>0</v>
      </c>
      <c r="U12" s="110">
        <f t="shared" si="3"/>
        <v>0</v>
      </c>
      <c r="V12" s="110">
        <f t="shared" si="3"/>
        <v>0</v>
      </c>
      <c r="W12" s="110">
        <f t="shared" si="3"/>
        <v>0</v>
      </c>
      <c r="X12" s="110">
        <f t="shared" si="3"/>
        <v>0</v>
      </c>
      <c r="Y12" s="110">
        <f t="shared" si="3"/>
        <v>0</v>
      </c>
      <c r="Z12" s="110">
        <f t="shared" si="3"/>
        <v>0</v>
      </c>
      <c r="AA12" s="110">
        <f t="shared" si="3"/>
        <v>108.94</v>
      </c>
      <c r="AB12" s="110">
        <f t="shared" si="3"/>
        <v>108.94</v>
      </c>
    </row>
    <row r="13" ht="21" customHeight="1" spans="1:28">
      <c r="A13" s="110"/>
      <c r="B13" s="152"/>
      <c r="C13" s="152" t="s">
        <v>112</v>
      </c>
      <c r="D13" s="110" t="s">
        <v>113</v>
      </c>
      <c r="E13" s="110">
        <f t="shared" ref="E13:E44" si="4">F13+J13+N13</f>
        <v>256.65</v>
      </c>
      <c r="F13" s="110">
        <f t="shared" si="2"/>
        <v>205.25</v>
      </c>
      <c r="G13" s="110">
        <v>201.65</v>
      </c>
      <c r="H13" s="110"/>
      <c r="I13" s="110">
        <v>3.6</v>
      </c>
      <c r="J13" s="110">
        <v>38.88</v>
      </c>
      <c r="K13" s="110">
        <v>0.5</v>
      </c>
      <c r="L13" s="110">
        <v>0.5</v>
      </c>
      <c r="M13" s="110">
        <v>22.08</v>
      </c>
      <c r="N13" s="110">
        <v>12.52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>
        <v>10.94</v>
      </c>
      <c r="AB13" s="110">
        <v>10.94</v>
      </c>
    </row>
    <row r="14" ht="21" customHeight="1" spans="1:28">
      <c r="A14" s="110"/>
      <c r="B14" s="152"/>
      <c r="C14" s="152" t="s">
        <v>110</v>
      </c>
      <c r="D14" s="110" t="s">
        <v>114</v>
      </c>
      <c r="E14" s="110">
        <f t="shared" si="4"/>
        <v>0</v>
      </c>
      <c r="F14" s="110">
        <f t="shared" si="2"/>
        <v>0</v>
      </c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</row>
    <row r="15" ht="21" customHeight="1" spans="1:28">
      <c r="A15" s="110"/>
      <c r="B15" s="152"/>
      <c r="C15" s="152" t="s">
        <v>115</v>
      </c>
      <c r="D15" s="110" t="s">
        <v>116</v>
      </c>
      <c r="E15" s="110">
        <f t="shared" si="4"/>
        <v>98.55</v>
      </c>
      <c r="F15" s="110">
        <f t="shared" si="2"/>
        <v>0</v>
      </c>
      <c r="G15" s="110"/>
      <c r="H15" s="110"/>
      <c r="I15" s="110"/>
      <c r="J15" s="110"/>
      <c r="K15" s="110"/>
      <c r="L15" s="110"/>
      <c r="M15" s="110"/>
      <c r="N15" s="110">
        <v>98.55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>
        <v>98</v>
      </c>
      <c r="AB15" s="110">
        <v>98</v>
      </c>
    </row>
    <row r="16" ht="21" customHeight="1" spans="1:28">
      <c r="A16" s="110"/>
      <c r="B16" s="152"/>
      <c r="C16" s="152" t="s">
        <v>117</v>
      </c>
      <c r="D16" s="110" t="s">
        <v>118</v>
      </c>
      <c r="E16" s="110">
        <f t="shared" si="4"/>
        <v>0</v>
      </c>
      <c r="F16" s="110">
        <f t="shared" si="2"/>
        <v>0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</row>
    <row r="17" ht="21" customHeight="1" spans="1:28">
      <c r="A17" s="110"/>
      <c r="B17" s="152"/>
      <c r="C17" s="152" t="s">
        <v>119</v>
      </c>
      <c r="D17" s="110" t="s">
        <v>120</v>
      </c>
      <c r="E17" s="110">
        <f t="shared" si="4"/>
        <v>286.88</v>
      </c>
      <c r="F17" s="110">
        <f t="shared" si="2"/>
        <v>271.32</v>
      </c>
      <c r="G17" s="110"/>
      <c r="H17" s="110"/>
      <c r="I17" s="110">
        <v>271.32</v>
      </c>
      <c r="J17" s="110"/>
      <c r="K17" s="110"/>
      <c r="L17" s="110"/>
      <c r="M17" s="110"/>
      <c r="N17" s="110">
        <v>15.56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</row>
    <row r="18" ht="21" customHeight="1" spans="1:28">
      <c r="A18" s="110"/>
      <c r="B18" s="152"/>
      <c r="C18" s="152">
        <v>99</v>
      </c>
      <c r="D18" s="110" t="s">
        <v>121</v>
      </c>
      <c r="E18" s="110">
        <f t="shared" si="4"/>
        <v>3.6</v>
      </c>
      <c r="F18" s="110">
        <f t="shared" si="2"/>
        <v>3.6</v>
      </c>
      <c r="G18" s="110"/>
      <c r="H18" s="110"/>
      <c r="I18" s="110">
        <v>3.6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</row>
    <row r="19" ht="21" customHeight="1" spans="1:28">
      <c r="A19" s="110"/>
      <c r="B19" s="152" t="s">
        <v>115</v>
      </c>
      <c r="C19" s="152"/>
      <c r="D19" s="117" t="s">
        <v>122</v>
      </c>
      <c r="E19" s="110">
        <f t="shared" si="4"/>
        <v>51.32</v>
      </c>
      <c r="F19" s="110">
        <f t="shared" si="2"/>
        <v>49.16</v>
      </c>
      <c r="G19" s="110">
        <f t="shared" ref="G19:AB19" si="5">G20+G21+G22</f>
        <v>0</v>
      </c>
      <c r="H19" s="110">
        <f t="shared" si="5"/>
        <v>0</v>
      </c>
      <c r="I19" s="110">
        <f t="shared" si="5"/>
        <v>49.16</v>
      </c>
      <c r="J19" s="110">
        <f t="shared" si="5"/>
        <v>2.16</v>
      </c>
      <c r="K19" s="110">
        <f t="shared" si="5"/>
        <v>0</v>
      </c>
      <c r="L19" s="110">
        <f t="shared" si="5"/>
        <v>0</v>
      </c>
      <c r="M19" s="110">
        <f t="shared" si="5"/>
        <v>0</v>
      </c>
      <c r="N19" s="110">
        <f t="shared" si="5"/>
        <v>0</v>
      </c>
      <c r="O19" s="110">
        <f t="shared" si="5"/>
        <v>0</v>
      </c>
      <c r="P19" s="110">
        <f t="shared" si="5"/>
        <v>0</v>
      </c>
      <c r="Q19" s="110">
        <f t="shared" si="5"/>
        <v>0</v>
      </c>
      <c r="R19" s="110">
        <f t="shared" si="5"/>
        <v>0</v>
      </c>
      <c r="S19" s="110">
        <f t="shared" si="5"/>
        <v>0</v>
      </c>
      <c r="T19" s="110">
        <f t="shared" si="5"/>
        <v>0</v>
      </c>
      <c r="U19" s="110">
        <f t="shared" si="5"/>
        <v>0</v>
      </c>
      <c r="V19" s="110">
        <f t="shared" si="5"/>
        <v>0</v>
      </c>
      <c r="W19" s="110">
        <f t="shared" si="5"/>
        <v>0</v>
      </c>
      <c r="X19" s="110">
        <f t="shared" si="5"/>
        <v>0</v>
      </c>
      <c r="Y19" s="110">
        <f t="shared" si="5"/>
        <v>0</v>
      </c>
      <c r="Z19" s="110">
        <f t="shared" si="5"/>
        <v>0</v>
      </c>
      <c r="AA19" s="110">
        <f t="shared" si="5"/>
        <v>0</v>
      </c>
      <c r="AB19" s="110">
        <f t="shared" si="5"/>
        <v>0</v>
      </c>
    </row>
    <row r="20" ht="21" customHeight="1" spans="1:28">
      <c r="A20" s="110"/>
      <c r="B20" s="152"/>
      <c r="C20" s="152" t="s">
        <v>112</v>
      </c>
      <c r="D20" s="110" t="s">
        <v>123</v>
      </c>
      <c r="E20" s="110">
        <f t="shared" si="4"/>
        <v>2.16</v>
      </c>
      <c r="F20" s="110">
        <f t="shared" si="2"/>
        <v>0</v>
      </c>
      <c r="G20" s="110"/>
      <c r="H20" s="110"/>
      <c r="I20" s="110"/>
      <c r="J20" s="110">
        <v>2.16</v>
      </c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</row>
    <row r="21" ht="21" customHeight="1" spans="1:28">
      <c r="A21" s="110"/>
      <c r="B21" s="152"/>
      <c r="C21" s="152" t="s">
        <v>110</v>
      </c>
      <c r="D21" s="110" t="s">
        <v>124</v>
      </c>
      <c r="E21" s="110">
        <f t="shared" si="4"/>
        <v>0</v>
      </c>
      <c r="F21" s="110">
        <f t="shared" si="2"/>
        <v>0</v>
      </c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</row>
    <row r="22" ht="21" customHeight="1" spans="1:28">
      <c r="A22" s="110"/>
      <c r="B22" s="152"/>
      <c r="C22" s="152" t="s">
        <v>115</v>
      </c>
      <c r="D22" s="110" t="s">
        <v>125</v>
      </c>
      <c r="E22" s="110">
        <f t="shared" si="4"/>
        <v>49.16</v>
      </c>
      <c r="F22" s="110">
        <f t="shared" si="2"/>
        <v>49.16</v>
      </c>
      <c r="G22" s="110"/>
      <c r="H22" s="110"/>
      <c r="I22" s="110">
        <v>49.16</v>
      </c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</row>
    <row r="23" ht="21" customHeight="1" spans="1:28">
      <c r="A23" s="110"/>
      <c r="B23" s="152" t="s">
        <v>119</v>
      </c>
      <c r="C23" s="152"/>
      <c r="D23" s="153" t="s">
        <v>126</v>
      </c>
      <c r="E23" s="110">
        <f t="shared" si="4"/>
        <v>389.19</v>
      </c>
      <c r="F23" s="110">
        <f t="shared" si="2"/>
        <v>0</v>
      </c>
      <c r="G23" s="110">
        <f>SUM(G24:G28)</f>
        <v>0</v>
      </c>
      <c r="H23" s="110">
        <f t="shared" ref="H23:AB23" si="6">SUM(H24:H28)</f>
        <v>0</v>
      </c>
      <c r="I23" s="110">
        <f t="shared" si="6"/>
        <v>0</v>
      </c>
      <c r="J23" s="110">
        <f t="shared" si="6"/>
        <v>0</v>
      </c>
      <c r="K23" s="110">
        <f t="shared" si="6"/>
        <v>0</v>
      </c>
      <c r="L23" s="110">
        <f t="shared" si="6"/>
        <v>0</v>
      </c>
      <c r="M23" s="110">
        <f t="shared" si="6"/>
        <v>0</v>
      </c>
      <c r="N23" s="110">
        <f t="shared" si="6"/>
        <v>389.19</v>
      </c>
      <c r="O23" s="110">
        <f t="shared" si="6"/>
        <v>0</v>
      </c>
      <c r="P23" s="110">
        <f t="shared" si="6"/>
        <v>0</v>
      </c>
      <c r="Q23" s="110">
        <f t="shared" si="6"/>
        <v>0</v>
      </c>
      <c r="R23" s="110">
        <f t="shared" si="6"/>
        <v>0</v>
      </c>
      <c r="S23" s="110">
        <f t="shared" si="6"/>
        <v>0</v>
      </c>
      <c r="T23" s="110">
        <f t="shared" si="6"/>
        <v>0</v>
      </c>
      <c r="U23" s="110">
        <f t="shared" si="6"/>
        <v>0</v>
      </c>
      <c r="V23" s="110">
        <f t="shared" si="6"/>
        <v>0</v>
      </c>
      <c r="W23" s="110">
        <f t="shared" si="6"/>
        <v>0</v>
      </c>
      <c r="X23" s="110">
        <f t="shared" si="6"/>
        <v>0</v>
      </c>
      <c r="Y23" s="110">
        <f t="shared" si="6"/>
        <v>0</v>
      </c>
      <c r="Z23" s="110">
        <f t="shared" si="6"/>
        <v>0</v>
      </c>
      <c r="AA23" s="110">
        <f t="shared" si="6"/>
        <v>0</v>
      </c>
      <c r="AB23" s="110">
        <f t="shared" si="6"/>
        <v>0</v>
      </c>
    </row>
    <row r="24" ht="21" customHeight="1" spans="1:28">
      <c r="A24" s="110"/>
      <c r="B24" s="152"/>
      <c r="C24" s="152" t="s">
        <v>112</v>
      </c>
      <c r="D24" s="154" t="s">
        <v>127</v>
      </c>
      <c r="E24" s="110">
        <f t="shared" si="4"/>
        <v>4.44</v>
      </c>
      <c r="F24" s="110">
        <f t="shared" si="2"/>
        <v>0</v>
      </c>
      <c r="G24" s="110"/>
      <c r="H24" s="110"/>
      <c r="I24" s="110"/>
      <c r="J24" s="110"/>
      <c r="K24" s="110"/>
      <c r="L24" s="110"/>
      <c r="M24" s="110"/>
      <c r="N24" s="110">
        <v>4.44</v>
      </c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</row>
    <row r="25" ht="21" customHeight="1" spans="1:28">
      <c r="A25" s="110"/>
      <c r="B25" s="152"/>
      <c r="C25" s="152" t="s">
        <v>110</v>
      </c>
      <c r="D25" s="154" t="s">
        <v>128</v>
      </c>
      <c r="E25" s="110">
        <f t="shared" si="4"/>
        <v>10.86</v>
      </c>
      <c r="F25" s="110">
        <f t="shared" si="2"/>
        <v>0</v>
      </c>
      <c r="G25" s="110"/>
      <c r="H25" s="110"/>
      <c r="I25" s="110"/>
      <c r="J25" s="110"/>
      <c r="K25" s="110"/>
      <c r="L25" s="110"/>
      <c r="M25" s="110"/>
      <c r="N25" s="110">
        <v>10.86</v>
      </c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</row>
    <row r="26" ht="24" customHeight="1" spans="1:28">
      <c r="A26" s="110"/>
      <c r="B26" s="152"/>
      <c r="C26" s="152" t="s">
        <v>129</v>
      </c>
      <c r="D26" s="154" t="s">
        <v>130</v>
      </c>
      <c r="E26" s="110">
        <f t="shared" si="4"/>
        <v>4.81</v>
      </c>
      <c r="F26" s="110">
        <f t="shared" si="2"/>
        <v>0</v>
      </c>
      <c r="G26" s="110"/>
      <c r="H26" s="110"/>
      <c r="I26" s="110"/>
      <c r="J26" s="110"/>
      <c r="K26" s="110"/>
      <c r="L26" s="110"/>
      <c r="M26" s="110"/>
      <c r="N26" s="110">
        <v>4.81</v>
      </c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</row>
    <row r="27" ht="21" customHeight="1" spans="1:28">
      <c r="A27" s="110"/>
      <c r="B27" s="152"/>
      <c r="C27" s="152" t="s">
        <v>115</v>
      </c>
      <c r="D27" s="155" t="s">
        <v>131</v>
      </c>
      <c r="E27" s="110">
        <f t="shared" si="4"/>
        <v>259.1</v>
      </c>
      <c r="F27" s="110">
        <f t="shared" si="2"/>
        <v>0</v>
      </c>
      <c r="G27" s="110"/>
      <c r="H27" s="110"/>
      <c r="I27" s="110"/>
      <c r="J27" s="110"/>
      <c r="K27" s="110"/>
      <c r="L27" s="110"/>
      <c r="M27" s="110"/>
      <c r="N27" s="110">
        <v>259.1</v>
      </c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</row>
    <row r="28" ht="21" customHeight="1" spans="1:28">
      <c r="A28" s="110"/>
      <c r="B28" s="152"/>
      <c r="C28" s="152" t="s">
        <v>132</v>
      </c>
      <c r="D28" s="155" t="s">
        <v>133</v>
      </c>
      <c r="E28" s="110">
        <f t="shared" si="4"/>
        <v>109.98</v>
      </c>
      <c r="F28" s="110">
        <f t="shared" si="2"/>
        <v>0</v>
      </c>
      <c r="G28" s="110"/>
      <c r="H28" s="110"/>
      <c r="I28" s="110"/>
      <c r="J28" s="110"/>
      <c r="K28" s="110"/>
      <c r="L28" s="110"/>
      <c r="M28" s="110"/>
      <c r="N28" s="110">
        <v>109.98</v>
      </c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</row>
    <row r="29" ht="21" customHeight="1" spans="1:28">
      <c r="A29" s="110"/>
      <c r="B29" s="152" t="s">
        <v>134</v>
      </c>
      <c r="C29" s="152"/>
      <c r="D29" s="156" t="s">
        <v>135</v>
      </c>
      <c r="E29" s="110">
        <f t="shared" si="4"/>
        <v>103.08</v>
      </c>
      <c r="F29" s="110">
        <f t="shared" si="2"/>
        <v>0</v>
      </c>
      <c r="G29" s="110">
        <f>SUM(G30:G34)</f>
        <v>0</v>
      </c>
      <c r="H29" s="110">
        <f t="shared" ref="H29:AB29" si="7">SUM(H30:H34)</f>
        <v>0</v>
      </c>
      <c r="I29" s="110">
        <f t="shared" si="7"/>
        <v>0</v>
      </c>
      <c r="J29" s="110">
        <f t="shared" si="7"/>
        <v>0</v>
      </c>
      <c r="K29" s="110">
        <f t="shared" si="7"/>
        <v>0</v>
      </c>
      <c r="L29" s="110">
        <f t="shared" si="7"/>
        <v>0</v>
      </c>
      <c r="M29" s="110">
        <f t="shared" si="7"/>
        <v>0</v>
      </c>
      <c r="N29" s="110">
        <f t="shared" si="7"/>
        <v>103.08</v>
      </c>
      <c r="O29" s="110">
        <f t="shared" si="7"/>
        <v>0</v>
      </c>
      <c r="P29" s="110">
        <f t="shared" si="7"/>
        <v>0</v>
      </c>
      <c r="Q29" s="110">
        <f t="shared" si="7"/>
        <v>0</v>
      </c>
      <c r="R29" s="110">
        <f t="shared" si="7"/>
        <v>0</v>
      </c>
      <c r="S29" s="110">
        <f t="shared" si="7"/>
        <v>0</v>
      </c>
      <c r="T29" s="110">
        <f t="shared" si="7"/>
        <v>0</v>
      </c>
      <c r="U29" s="110">
        <f t="shared" si="7"/>
        <v>0</v>
      </c>
      <c r="V29" s="110">
        <f t="shared" si="7"/>
        <v>0</v>
      </c>
      <c r="W29" s="110">
        <f t="shared" si="7"/>
        <v>0</v>
      </c>
      <c r="X29" s="110">
        <f t="shared" si="7"/>
        <v>0</v>
      </c>
      <c r="Y29" s="110">
        <f t="shared" si="7"/>
        <v>0</v>
      </c>
      <c r="Z29" s="110">
        <f t="shared" si="7"/>
        <v>0</v>
      </c>
      <c r="AA29" s="110">
        <f t="shared" si="7"/>
        <v>0</v>
      </c>
      <c r="AB29" s="110">
        <f t="shared" si="7"/>
        <v>0</v>
      </c>
    </row>
    <row r="30" ht="21" customHeight="1" spans="1:28">
      <c r="A30" s="110"/>
      <c r="B30" s="152"/>
      <c r="C30" s="152" t="s">
        <v>112</v>
      </c>
      <c r="D30" s="155" t="s">
        <v>136</v>
      </c>
      <c r="E30" s="110">
        <f t="shared" si="4"/>
        <v>63.28</v>
      </c>
      <c r="F30" s="110">
        <f t="shared" si="2"/>
        <v>0</v>
      </c>
      <c r="G30" s="110"/>
      <c r="H30" s="110"/>
      <c r="I30" s="110"/>
      <c r="J30" s="110"/>
      <c r="K30" s="110"/>
      <c r="L30" s="110"/>
      <c r="M30" s="110"/>
      <c r="N30" s="110">
        <v>63.28</v>
      </c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</row>
    <row r="31" ht="27" customHeight="1" spans="1:28">
      <c r="A31" s="110"/>
      <c r="B31" s="152"/>
      <c r="C31" s="152" t="s">
        <v>110</v>
      </c>
      <c r="D31" s="155" t="s">
        <v>137</v>
      </c>
      <c r="E31" s="110">
        <f t="shared" si="4"/>
        <v>38.12</v>
      </c>
      <c r="F31" s="110">
        <f t="shared" si="2"/>
        <v>0</v>
      </c>
      <c r="G31" s="110"/>
      <c r="H31" s="110"/>
      <c r="I31" s="110"/>
      <c r="J31" s="110"/>
      <c r="K31" s="110"/>
      <c r="L31" s="110"/>
      <c r="M31" s="110"/>
      <c r="N31" s="110">
        <v>38.12</v>
      </c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</row>
    <row r="32" ht="28" customHeight="1" spans="1:28">
      <c r="A32" s="110"/>
      <c r="B32" s="152"/>
      <c r="C32" s="152" t="s">
        <v>129</v>
      </c>
      <c r="D32" s="155" t="s">
        <v>138</v>
      </c>
      <c r="E32" s="110">
        <f t="shared" si="4"/>
        <v>0</v>
      </c>
      <c r="F32" s="110">
        <f t="shared" si="2"/>
        <v>0</v>
      </c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</row>
    <row r="33" ht="21" customHeight="1" spans="1:28">
      <c r="A33" s="110"/>
      <c r="B33" s="152"/>
      <c r="C33" s="152" t="s">
        <v>139</v>
      </c>
      <c r="D33" s="155" t="s">
        <v>140</v>
      </c>
      <c r="E33" s="110">
        <f t="shared" si="4"/>
        <v>0</v>
      </c>
      <c r="F33" s="110">
        <f t="shared" si="2"/>
        <v>0</v>
      </c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</row>
    <row r="34" ht="21" customHeight="1" spans="1:28">
      <c r="A34" s="110"/>
      <c r="B34" s="152"/>
      <c r="C34" s="152" t="s">
        <v>132</v>
      </c>
      <c r="D34" s="155" t="s">
        <v>141</v>
      </c>
      <c r="E34" s="110">
        <f t="shared" si="4"/>
        <v>1.68</v>
      </c>
      <c r="F34" s="110">
        <f t="shared" si="2"/>
        <v>0</v>
      </c>
      <c r="G34" s="110"/>
      <c r="H34" s="110"/>
      <c r="I34" s="110"/>
      <c r="J34" s="110"/>
      <c r="K34" s="110"/>
      <c r="L34" s="110"/>
      <c r="M34" s="110"/>
      <c r="N34" s="110">
        <v>1.68</v>
      </c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</row>
    <row r="35" ht="21" customHeight="1" spans="1:28">
      <c r="A35" s="110"/>
      <c r="B35" s="152" t="s">
        <v>90</v>
      </c>
      <c r="C35" s="152"/>
      <c r="D35" s="156" t="s">
        <v>142</v>
      </c>
      <c r="E35" s="110">
        <f t="shared" si="4"/>
        <v>217.1</v>
      </c>
      <c r="F35" s="110">
        <f t="shared" si="2"/>
        <v>80.51</v>
      </c>
      <c r="G35" s="110">
        <f>G36+G37+G38+G39</f>
        <v>0</v>
      </c>
      <c r="H35" s="110">
        <f t="shared" ref="H35:AB35" si="8">H36+H37+H38+H39</f>
        <v>47.15</v>
      </c>
      <c r="I35" s="110">
        <f t="shared" si="8"/>
        <v>33.36</v>
      </c>
      <c r="J35" s="110">
        <f t="shared" si="8"/>
        <v>11.7</v>
      </c>
      <c r="K35" s="110">
        <f t="shared" si="8"/>
        <v>0</v>
      </c>
      <c r="L35" s="110">
        <f t="shared" si="8"/>
        <v>0</v>
      </c>
      <c r="M35" s="110">
        <f t="shared" si="8"/>
        <v>0</v>
      </c>
      <c r="N35" s="110">
        <f t="shared" si="8"/>
        <v>124.89</v>
      </c>
      <c r="O35" s="110">
        <f t="shared" si="8"/>
        <v>0</v>
      </c>
      <c r="P35" s="110">
        <f t="shared" si="8"/>
        <v>0</v>
      </c>
      <c r="Q35" s="110">
        <f t="shared" si="8"/>
        <v>0</v>
      </c>
      <c r="R35" s="110">
        <f t="shared" si="8"/>
        <v>0</v>
      </c>
      <c r="S35" s="110">
        <f t="shared" si="8"/>
        <v>0</v>
      </c>
      <c r="T35" s="110">
        <f t="shared" si="8"/>
        <v>0</v>
      </c>
      <c r="U35" s="110">
        <f t="shared" si="8"/>
        <v>0</v>
      </c>
      <c r="V35" s="110">
        <f t="shared" si="8"/>
        <v>0</v>
      </c>
      <c r="W35" s="110">
        <f t="shared" si="8"/>
        <v>0</v>
      </c>
      <c r="X35" s="110">
        <f t="shared" si="8"/>
        <v>0</v>
      </c>
      <c r="Y35" s="110">
        <f t="shared" si="8"/>
        <v>0</v>
      </c>
      <c r="Z35" s="110">
        <f t="shared" si="8"/>
        <v>0</v>
      </c>
      <c r="AA35" s="110">
        <f t="shared" si="8"/>
        <v>6</v>
      </c>
      <c r="AB35" s="110">
        <f t="shared" si="8"/>
        <v>6</v>
      </c>
    </row>
    <row r="36" ht="21" customHeight="1" spans="1:28">
      <c r="A36" s="110"/>
      <c r="B36" s="152"/>
      <c r="C36" s="152" t="s">
        <v>112</v>
      </c>
      <c r="D36" s="155" t="s">
        <v>143</v>
      </c>
      <c r="E36" s="110">
        <f t="shared" si="4"/>
        <v>78.19</v>
      </c>
      <c r="F36" s="110">
        <f t="shared" si="2"/>
        <v>0</v>
      </c>
      <c r="G36" s="110"/>
      <c r="H36" s="110"/>
      <c r="I36" s="110"/>
      <c r="J36" s="110">
        <v>7.5</v>
      </c>
      <c r="K36" s="110"/>
      <c r="L36" s="110"/>
      <c r="M36" s="110"/>
      <c r="N36" s="110">
        <v>70.69</v>
      </c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</row>
    <row r="37" ht="21" customHeight="1" spans="1:28">
      <c r="A37" s="110"/>
      <c r="B37" s="152"/>
      <c r="C37" s="152" t="s">
        <v>110</v>
      </c>
      <c r="D37" s="155" t="s">
        <v>144</v>
      </c>
      <c r="E37" s="110">
        <f t="shared" si="4"/>
        <v>109.91</v>
      </c>
      <c r="F37" s="110">
        <f t="shared" si="2"/>
        <v>80.51</v>
      </c>
      <c r="G37" s="110"/>
      <c r="H37" s="110">
        <v>47.15</v>
      </c>
      <c r="I37" s="110">
        <v>33.36</v>
      </c>
      <c r="J37" s="110">
        <v>4.2</v>
      </c>
      <c r="K37" s="110"/>
      <c r="L37" s="110"/>
      <c r="M37" s="110"/>
      <c r="N37" s="110">
        <v>25.2</v>
      </c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>
        <v>6</v>
      </c>
      <c r="AB37" s="110">
        <v>6</v>
      </c>
    </row>
    <row r="38" ht="21" customHeight="1" spans="1:28">
      <c r="A38" s="110"/>
      <c r="B38" s="152"/>
      <c r="C38" s="152" t="s">
        <v>139</v>
      </c>
      <c r="D38" s="155" t="s">
        <v>145</v>
      </c>
      <c r="E38" s="110">
        <f t="shared" si="4"/>
        <v>29</v>
      </c>
      <c r="F38" s="110">
        <f t="shared" si="2"/>
        <v>0</v>
      </c>
      <c r="G38" s="110"/>
      <c r="H38" s="110"/>
      <c r="I38" s="110"/>
      <c r="J38" s="110"/>
      <c r="K38" s="110"/>
      <c r="L38" s="110"/>
      <c r="M38" s="110"/>
      <c r="N38" s="110">
        <v>29</v>
      </c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</row>
    <row r="39" ht="21" customHeight="1" spans="1:28">
      <c r="A39" s="110"/>
      <c r="B39" s="152"/>
      <c r="C39" s="152" t="s">
        <v>132</v>
      </c>
      <c r="D39" s="155" t="s">
        <v>146</v>
      </c>
      <c r="E39" s="110">
        <f t="shared" si="4"/>
        <v>0</v>
      </c>
      <c r="F39" s="110">
        <f t="shared" si="2"/>
        <v>0</v>
      </c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</row>
    <row r="40" ht="21" customHeight="1" spans="1:28">
      <c r="A40" s="110"/>
      <c r="B40" s="152" t="s">
        <v>91</v>
      </c>
      <c r="C40" s="152"/>
      <c r="D40" s="156" t="s">
        <v>147</v>
      </c>
      <c r="E40" s="110">
        <f t="shared" si="4"/>
        <v>74.81</v>
      </c>
      <c r="F40" s="110">
        <f t="shared" si="2"/>
        <v>0</v>
      </c>
      <c r="G40" s="110">
        <f>G41</f>
        <v>0</v>
      </c>
      <c r="H40" s="110">
        <f t="shared" ref="H40:AB40" si="9">H41</f>
        <v>0</v>
      </c>
      <c r="I40" s="110">
        <f t="shared" si="9"/>
        <v>0</v>
      </c>
      <c r="J40" s="110">
        <f t="shared" si="9"/>
        <v>0</v>
      </c>
      <c r="K40" s="110">
        <f t="shared" si="9"/>
        <v>0</v>
      </c>
      <c r="L40" s="110">
        <f t="shared" si="9"/>
        <v>0</v>
      </c>
      <c r="M40" s="110">
        <f t="shared" si="9"/>
        <v>0</v>
      </c>
      <c r="N40" s="110">
        <f t="shared" si="9"/>
        <v>74.81</v>
      </c>
      <c r="O40" s="110">
        <f t="shared" si="9"/>
        <v>0</v>
      </c>
      <c r="P40" s="110">
        <f t="shared" si="9"/>
        <v>0</v>
      </c>
      <c r="Q40" s="110">
        <f t="shared" si="9"/>
        <v>0</v>
      </c>
      <c r="R40" s="110">
        <f t="shared" si="9"/>
        <v>0</v>
      </c>
      <c r="S40" s="110">
        <f t="shared" si="9"/>
        <v>0</v>
      </c>
      <c r="T40" s="110">
        <f t="shared" si="9"/>
        <v>0</v>
      </c>
      <c r="U40" s="110">
        <f t="shared" si="9"/>
        <v>0</v>
      </c>
      <c r="V40" s="110">
        <f t="shared" si="9"/>
        <v>0</v>
      </c>
      <c r="W40" s="110">
        <f t="shared" si="9"/>
        <v>0</v>
      </c>
      <c r="X40" s="110">
        <f t="shared" si="9"/>
        <v>0</v>
      </c>
      <c r="Y40" s="110">
        <f t="shared" si="9"/>
        <v>0</v>
      </c>
      <c r="Z40" s="110">
        <f t="shared" si="9"/>
        <v>0</v>
      </c>
      <c r="AA40" s="110">
        <f t="shared" si="9"/>
        <v>0</v>
      </c>
      <c r="AB40" s="110">
        <f t="shared" si="9"/>
        <v>0</v>
      </c>
    </row>
    <row r="41" ht="21" customHeight="1" spans="1:28">
      <c r="A41" s="110"/>
      <c r="B41" s="152"/>
      <c r="C41" s="152" t="s">
        <v>132</v>
      </c>
      <c r="D41" s="155" t="s">
        <v>148</v>
      </c>
      <c r="E41" s="110">
        <f t="shared" si="4"/>
        <v>74.81</v>
      </c>
      <c r="F41" s="110">
        <f t="shared" si="2"/>
        <v>0</v>
      </c>
      <c r="G41" s="110"/>
      <c r="H41" s="110"/>
      <c r="I41" s="110"/>
      <c r="J41" s="110"/>
      <c r="K41" s="110"/>
      <c r="L41" s="110"/>
      <c r="M41" s="110"/>
      <c r="N41" s="110">
        <v>74.81</v>
      </c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</row>
    <row r="42" ht="21" customHeight="1" spans="1:28">
      <c r="A42" s="110"/>
      <c r="B42" s="152" t="s">
        <v>95</v>
      </c>
      <c r="C42" s="152"/>
      <c r="D42" s="156" t="s">
        <v>149</v>
      </c>
      <c r="E42" s="110">
        <f t="shared" si="4"/>
        <v>40.13</v>
      </c>
      <c r="F42" s="110">
        <f t="shared" si="2"/>
        <v>0</v>
      </c>
      <c r="G42" s="110">
        <f>G43+G44+G45</f>
        <v>0</v>
      </c>
      <c r="H42" s="110">
        <f t="shared" ref="H42:AB42" si="10">H43+H44+H45</f>
        <v>0</v>
      </c>
      <c r="I42" s="110">
        <f t="shared" si="10"/>
        <v>0</v>
      </c>
      <c r="J42" s="110">
        <f t="shared" si="10"/>
        <v>0</v>
      </c>
      <c r="K42" s="110">
        <f t="shared" si="10"/>
        <v>0</v>
      </c>
      <c r="L42" s="110">
        <f t="shared" si="10"/>
        <v>0</v>
      </c>
      <c r="M42" s="110">
        <f t="shared" si="10"/>
        <v>0</v>
      </c>
      <c r="N42" s="110">
        <f t="shared" si="10"/>
        <v>40.13</v>
      </c>
      <c r="O42" s="110">
        <f t="shared" si="10"/>
        <v>0</v>
      </c>
      <c r="P42" s="110">
        <f t="shared" si="10"/>
        <v>0</v>
      </c>
      <c r="Q42" s="110">
        <f t="shared" si="10"/>
        <v>0</v>
      </c>
      <c r="R42" s="110">
        <f t="shared" si="10"/>
        <v>0</v>
      </c>
      <c r="S42" s="110">
        <f t="shared" si="10"/>
        <v>0</v>
      </c>
      <c r="T42" s="110">
        <f t="shared" si="10"/>
        <v>0</v>
      </c>
      <c r="U42" s="110">
        <f t="shared" si="10"/>
        <v>0</v>
      </c>
      <c r="V42" s="110">
        <f t="shared" si="10"/>
        <v>0</v>
      </c>
      <c r="W42" s="110">
        <f t="shared" si="10"/>
        <v>0</v>
      </c>
      <c r="X42" s="110">
        <f t="shared" si="10"/>
        <v>0</v>
      </c>
      <c r="Y42" s="110">
        <f t="shared" si="10"/>
        <v>0</v>
      </c>
      <c r="Z42" s="110">
        <f t="shared" si="10"/>
        <v>0</v>
      </c>
      <c r="AA42" s="110">
        <f t="shared" si="10"/>
        <v>0</v>
      </c>
      <c r="AB42" s="110">
        <f t="shared" si="10"/>
        <v>0</v>
      </c>
    </row>
    <row r="43" ht="21" customHeight="1" spans="1:28">
      <c r="A43" s="110"/>
      <c r="B43" s="152"/>
      <c r="C43" s="152" t="s">
        <v>112</v>
      </c>
      <c r="D43" s="155" t="s">
        <v>150</v>
      </c>
      <c r="E43" s="110">
        <f t="shared" si="4"/>
        <v>0</v>
      </c>
      <c r="F43" s="110">
        <f t="shared" si="2"/>
        <v>0</v>
      </c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</row>
    <row r="44" ht="21" customHeight="1" spans="1:28">
      <c r="A44" s="110"/>
      <c r="B44" s="152"/>
      <c r="C44" s="152" t="s">
        <v>110</v>
      </c>
      <c r="D44" s="155" t="s">
        <v>151</v>
      </c>
      <c r="E44" s="110">
        <f t="shared" si="4"/>
        <v>20</v>
      </c>
      <c r="F44" s="110">
        <f t="shared" ref="F44:F65" si="11">G44+H44+I44</f>
        <v>0</v>
      </c>
      <c r="G44" s="110"/>
      <c r="H44" s="110"/>
      <c r="I44" s="110"/>
      <c r="J44" s="110"/>
      <c r="K44" s="110"/>
      <c r="L44" s="110"/>
      <c r="M44" s="110"/>
      <c r="N44" s="110">
        <v>20</v>
      </c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</row>
    <row r="45" ht="21" customHeight="1" spans="1:28">
      <c r="A45" s="110"/>
      <c r="B45" s="152"/>
      <c r="C45" s="152" t="s">
        <v>132</v>
      </c>
      <c r="D45" s="155" t="s">
        <v>152</v>
      </c>
      <c r="E45" s="110">
        <f t="shared" ref="E45:E65" si="12">F45+J45+N45</f>
        <v>20.13</v>
      </c>
      <c r="F45" s="110">
        <f t="shared" si="11"/>
        <v>0</v>
      </c>
      <c r="G45" s="110"/>
      <c r="H45" s="110"/>
      <c r="I45" s="110"/>
      <c r="J45" s="110"/>
      <c r="K45" s="110"/>
      <c r="L45" s="110"/>
      <c r="M45" s="110"/>
      <c r="N45" s="110">
        <v>20.13</v>
      </c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</row>
    <row r="46" ht="21" customHeight="1" spans="1:28">
      <c r="A46" s="110"/>
      <c r="B46" s="152" t="s">
        <v>99</v>
      </c>
      <c r="C46" s="152"/>
      <c r="D46" s="156" t="s">
        <v>153</v>
      </c>
      <c r="E46" s="110">
        <f t="shared" si="12"/>
        <v>137.59</v>
      </c>
      <c r="F46" s="110">
        <f t="shared" si="11"/>
        <v>0</v>
      </c>
      <c r="G46" s="110">
        <f>G47+G48</f>
        <v>0</v>
      </c>
      <c r="H46" s="110">
        <f t="shared" ref="H46:AB46" si="13">H47+H48</f>
        <v>0</v>
      </c>
      <c r="I46" s="110">
        <f t="shared" si="13"/>
        <v>0</v>
      </c>
      <c r="J46" s="110">
        <f t="shared" si="13"/>
        <v>0</v>
      </c>
      <c r="K46" s="110">
        <f t="shared" si="13"/>
        <v>0</v>
      </c>
      <c r="L46" s="110">
        <f t="shared" si="13"/>
        <v>0</v>
      </c>
      <c r="M46" s="110">
        <f t="shared" si="13"/>
        <v>0</v>
      </c>
      <c r="N46" s="110">
        <f t="shared" si="13"/>
        <v>137.59</v>
      </c>
      <c r="O46" s="110">
        <f t="shared" si="13"/>
        <v>0</v>
      </c>
      <c r="P46" s="110">
        <f t="shared" si="13"/>
        <v>0</v>
      </c>
      <c r="Q46" s="110">
        <f t="shared" si="13"/>
        <v>0</v>
      </c>
      <c r="R46" s="110">
        <f t="shared" si="13"/>
        <v>0</v>
      </c>
      <c r="S46" s="110">
        <f t="shared" si="13"/>
        <v>0</v>
      </c>
      <c r="T46" s="110">
        <f t="shared" si="13"/>
        <v>0</v>
      </c>
      <c r="U46" s="110">
        <f t="shared" si="13"/>
        <v>0</v>
      </c>
      <c r="V46" s="110">
        <f t="shared" si="13"/>
        <v>0</v>
      </c>
      <c r="W46" s="110">
        <f t="shared" si="13"/>
        <v>0</v>
      </c>
      <c r="X46" s="110">
        <f t="shared" si="13"/>
        <v>0</v>
      </c>
      <c r="Y46" s="110">
        <f t="shared" si="13"/>
        <v>0</v>
      </c>
      <c r="Z46" s="110">
        <f t="shared" si="13"/>
        <v>0</v>
      </c>
      <c r="AA46" s="110">
        <f t="shared" si="13"/>
        <v>0</v>
      </c>
      <c r="AB46" s="110">
        <f t="shared" si="13"/>
        <v>0</v>
      </c>
    </row>
    <row r="47" ht="21" customHeight="1" spans="1:28">
      <c r="A47" s="110"/>
      <c r="B47" s="152"/>
      <c r="C47" s="152" t="s">
        <v>112</v>
      </c>
      <c r="D47" s="155" t="s">
        <v>154</v>
      </c>
      <c r="E47" s="110">
        <f t="shared" si="12"/>
        <v>68.55</v>
      </c>
      <c r="F47" s="110">
        <f t="shared" si="11"/>
        <v>0</v>
      </c>
      <c r="G47" s="110"/>
      <c r="H47" s="110"/>
      <c r="I47" s="110"/>
      <c r="J47" s="110"/>
      <c r="K47" s="110"/>
      <c r="L47" s="110"/>
      <c r="M47" s="110"/>
      <c r="N47" s="110">
        <v>68.55</v>
      </c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</row>
    <row r="48" ht="21" customHeight="1" spans="1:28">
      <c r="A48" s="110"/>
      <c r="B48" s="152"/>
      <c r="C48" s="152" t="s">
        <v>110</v>
      </c>
      <c r="D48" s="155" t="s">
        <v>155</v>
      </c>
      <c r="E48" s="110">
        <f t="shared" si="12"/>
        <v>69.04</v>
      </c>
      <c r="F48" s="110">
        <f t="shared" si="11"/>
        <v>0</v>
      </c>
      <c r="G48" s="110"/>
      <c r="H48" s="110"/>
      <c r="I48" s="110"/>
      <c r="J48" s="110"/>
      <c r="K48" s="110"/>
      <c r="L48" s="110"/>
      <c r="M48" s="110"/>
      <c r="N48" s="110">
        <v>69.04</v>
      </c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</row>
    <row r="49" ht="21" customHeight="1" spans="1:28">
      <c r="A49" s="110"/>
      <c r="B49" s="152" t="s">
        <v>100</v>
      </c>
      <c r="C49" s="152"/>
      <c r="D49" s="156" t="s">
        <v>156</v>
      </c>
      <c r="E49" s="110">
        <f t="shared" si="12"/>
        <v>6.27</v>
      </c>
      <c r="F49" s="110">
        <f t="shared" si="11"/>
        <v>0</v>
      </c>
      <c r="G49" s="110">
        <f>G50+G51</f>
        <v>0</v>
      </c>
      <c r="H49" s="110">
        <f t="shared" ref="H49:AB49" si="14">H50+H51</f>
        <v>0</v>
      </c>
      <c r="I49" s="110">
        <f t="shared" si="14"/>
        <v>0</v>
      </c>
      <c r="J49" s="110">
        <f t="shared" si="14"/>
        <v>0</v>
      </c>
      <c r="K49" s="110">
        <f t="shared" si="14"/>
        <v>0</v>
      </c>
      <c r="L49" s="110">
        <f t="shared" si="14"/>
        <v>0</v>
      </c>
      <c r="M49" s="110">
        <f t="shared" si="14"/>
        <v>0</v>
      </c>
      <c r="N49" s="110">
        <f t="shared" si="14"/>
        <v>6.27</v>
      </c>
      <c r="O49" s="110">
        <f t="shared" si="14"/>
        <v>0</v>
      </c>
      <c r="P49" s="110">
        <f t="shared" si="14"/>
        <v>0</v>
      </c>
      <c r="Q49" s="110">
        <f t="shared" si="14"/>
        <v>0</v>
      </c>
      <c r="R49" s="110">
        <f t="shared" si="14"/>
        <v>0</v>
      </c>
      <c r="S49" s="110">
        <f t="shared" si="14"/>
        <v>0</v>
      </c>
      <c r="T49" s="110">
        <f t="shared" si="14"/>
        <v>0</v>
      </c>
      <c r="U49" s="110">
        <f t="shared" si="14"/>
        <v>0</v>
      </c>
      <c r="V49" s="110">
        <f t="shared" si="14"/>
        <v>0</v>
      </c>
      <c r="W49" s="110">
        <f t="shared" si="14"/>
        <v>0</v>
      </c>
      <c r="X49" s="110">
        <f t="shared" si="14"/>
        <v>0</v>
      </c>
      <c r="Y49" s="110">
        <f t="shared" si="14"/>
        <v>0</v>
      </c>
      <c r="Z49" s="110">
        <f t="shared" si="14"/>
        <v>0</v>
      </c>
      <c r="AA49" s="110">
        <f t="shared" si="14"/>
        <v>0</v>
      </c>
      <c r="AB49" s="110">
        <f t="shared" si="14"/>
        <v>0</v>
      </c>
    </row>
    <row r="50" ht="21" customHeight="1" spans="1:28">
      <c r="A50" s="110"/>
      <c r="B50" s="152"/>
      <c r="C50" s="152" t="s">
        <v>112</v>
      </c>
      <c r="D50" s="154" t="s">
        <v>157</v>
      </c>
      <c r="E50" s="110">
        <f t="shared" si="12"/>
        <v>1.23</v>
      </c>
      <c r="F50" s="110">
        <f t="shared" si="11"/>
        <v>0</v>
      </c>
      <c r="G50" s="110"/>
      <c r="H50" s="110"/>
      <c r="I50" s="110"/>
      <c r="J50" s="110"/>
      <c r="K50" s="110"/>
      <c r="L50" s="110"/>
      <c r="M50" s="110"/>
      <c r="N50" s="110">
        <v>1.23</v>
      </c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</row>
    <row r="51" ht="21" customHeight="1" spans="1:28">
      <c r="A51" s="110"/>
      <c r="B51" s="152"/>
      <c r="C51" s="152" t="s">
        <v>110</v>
      </c>
      <c r="D51" s="154" t="s">
        <v>158</v>
      </c>
      <c r="E51" s="110">
        <f t="shared" si="12"/>
        <v>5.04</v>
      </c>
      <c r="F51" s="110">
        <f t="shared" si="11"/>
        <v>0</v>
      </c>
      <c r="G51" s="110"/>
      <c r="H51" s="110"/>
      <c r="I51" s="110"/>
      <c r="J51" s="110"/>
      <c r="K51" s="110"/>
      <c r="L51" s="110"/>
      <c r="M51" s="110"/>
      <c r="N51" s="110">
        <v>5.04</v>
      </c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</row>
    <row r="52" ht="21" customHeight="1" spans="1:28">
      <c r="A52" s="110"/>
      <c r="B52" s="152" t="s">
        <v>101</v>
      </c>
      <c r="C52" s="152"/>
      <c r="D52" s="153" t="s">
        <v>159</v>
      </c>
      <c r="E52" s="110">
        <f t="shared" si="12"/>
        <v>23.31</v>
      </c>
      <c r="F52" s="110">
        <f t="shared" si="11"/>
        <v>0</v>
      </c>
      <c r="G52" s="110">
        <f>G53+G54</f>
        <v>0</v>
      </c>
      <c r="H52" s="110">
        <f t="shared" ref="H52:AB52" si="15">H53+H54</f>
        <v>0</v>
      </c>
      <c r="I52" s="110">
        <f t="shared" si="15"/>
        <v>0</v>
      </c>
      <c r="J52" s="110">
        <f t="shared" si="15"/>
        <v>0</v>
      </c>
      <c r="K52" s="110">
        <f t="shared" si="15"/>
        <v>0</v>
      </c>
      <c r="L52" s="110">
        <f t="shared" si="15"/>
        <v>0</v>
      </c>
      <c r="M52" s="110">
        <f t="shared" si="15"/>
        <v>0</v>
      </c>
      <c r="N52" s="110">
        <f t="shared" si="15"/>
        <v>23.31</v>
      </c>
      <c r="O52" s="110">
        <f t="shared" si="15"/>
        <v>0</v>
      </c>
      <c r="P52" s="110">
        <f t="shared" si="15"/>
        <v>0</v>
      </c>
      <c r="Q52" s="110">
        <f t="shared" si="15"/>
        <v>0</v>
      </c>
      <c r="R52" s="110">
        <f t="shared" si="15"/>
        <v>0</v>
      </c>
      <c r="S52" s="110">
        <f t="shared" si="15"/>
        <v>0</v>
      </c>
      <c r="T52" s="110">
        <f t="shared" si="15"/>
        <v>0</v>
      </c>
      <c r="U52" s="110">
        <f t="shared" si="15"/>
        <v>0</v>
      </c>
      <c r="V52" s="110">
        <f t="shared" si="15"/>
        <v>0</v>
      </c>
      <c r="W52" s="110">
        <f t="shared" si="15"/>
        <v>0</v>
      </c>
      <c r="X52" s="110">
        <f t="shared" si="15"/>
        <v>0</v>
      </c>
      <c r="Y52" s="110">
        <f t="shared" si="15"/>
        <v>0</v>
      </c>
      <c r="Z52" s="110">
        <f t="shared" si="15"/>
        <v>0</v>
      </c>
      <c r="AA52" s="110">
        <f t="shared" si="15"/>
        <v>0</v>
      </c>
      <c r="AB52" s="110">
        <f t="shared" si="15"/>
        <v>0</v>
      </c>
    </row>
    <row r="53" ht="21" customHeight="1" spans="1:28">
      <c r="A53" s="110"/>
      <c r="B53" s="152"/>
      <c r="C53" s="152" t="s">
        <v>112</v>
      </c>
      <c r="D53" s="154" t="s">
        <v>160</v>
      </c>
      <c r="E53" s="110">
        <f t="shared" si="12"/>
        <v>0.61</v>
      </c>
      <c r="F53" s="110">
        <f t="shared" si="11"/>
        <v>0</v>
      </c>
      <c r="G53" s="110"/>
      <c r="H53" s="110"/>
      <c r="I53" s="110"/>
      <c r="J53" s="110"/>
      <c r="K53" s="110"/>
      <c r="L53" s="110"/>
      <c r="M53" s="110"/>
      <c r="N53" s="110">
        <v>0.61</v>
      </c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</row>
    <row r="54" ht="21" customHeight="1" spans="1:28">
      <c r="A54" s="110"/>
      <c r="B54" s="152"/>
      <c r="C54" s="152" t="s">
        <v>110</v>
      </c>
      <c r="D54" s="154" t="s">
        <v>161</v>
      </c>
      <c r="E54" s="110">
        <f t="shared" si="12"/>
        <v>22.7</v>
      </c>
      <c r="F54" s="110">
        <f t="shared" si="11"/>
        <v>0</v>
      </c>
      <c r="G54" s="110"/>
      <c r="H54" s="110"/>
      <c r="I54" s="110"/>
      <c r="J54" s="110"/>
      <c r="K54" s="110"/>
      <c r="L54" s="110"/>
      <c r="M54" s="110"/>
      <c r="N54" s="110">
        <v>22.7</v>
      </c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</row>
    <row r="55" ht="21" customHeight="1" spans="1:28">
      <c r="A55" s="110"/>
      <c r="B55" s="152" t="s">
        <v>105</v>
      </c>
      <c r="C55" s="152"/>
      <c r="D55" s="153" t="s">
        <v>162</v>
      </c>
      <c r="E55" s="110">
        <f t="shared" si="12"/>
        <v>8.32</v>
      </c>
      <c r="F55" s="110">
        <f t="shared" si="11"/>
        <v>0</v>
      </c>
      <c r="G55" s="110">
        <f>G56+G57</f>
        <v>0</v>
      </c>
      <c r="H55" s="110">
        <f t="shared" ref="H55:AB55" si="16">H56+H57</f>
        <v>0</v>
      </c>
      <c r="I55" s="110">
        <f t="shared" si="16"/>
        <v>0</v>
      </c>
      <c r="J55" s="110">
        <f t="shared" si="16"/>
        <v>0</v>
      </c>
      <c r="K55" s="110">
        <f t="shared" si="16"/>
        <v>0</v>
      </c>
      <c r="L55" s="110">
        <f t="shared" si="16"/>
        <v>0</v>
      </c>
      <c r="M55" s="110">
        <f t="shared" si="16"/>
        <v>0</v>
      </c>
      <c r="N55" s="110">
        <f t="shared" si="16"/>
        <v>8.32</v>
      </c>
      <c r="O55" s="110">
        <f t="shared" si="16"/>
        <v>0</v>
      </c>
      <c r="P55" s="110">
        <f t="shared" si="16"/>
        <v>0</v>
      </c>
      <c r="Q55" s="110">
        <f t="shared" si="16"/>
        <v>0</v>
      </c>
      <c r="R55" s="110">
        <f t="shared" si="16"/>
        <v>0</v>
      </c>
      <c r="S55" s="110">
        <f t="shared" si="16"/>
        <v>0</v>
      </c>
      <c r="T55" s="110">
        <f t="shared" si="16"/>
        <v>0</v>
      </c>
      <c r="U55" s="110">
        <f t="shared" si="16"/>
        <v>0</v>
      </c>
      <c r="V55" s="110">
        <f t="shared" si="16"/>
        <v>0</v>
      </c>
      <c r="W55" s="110">
        <f t="shared" si="16"/>
        <v>0</v>
      </c>
      <c r="X55" s="110">
        <f t="shared" si="16"/>
        <v>0</v>
      </c>
      <c r="Y55" s="110">
        <f t="shared" si="16"/>
        <v>0</v>
      </c>
      <c r="Z55" s="110">
        <f t="shared" si="16"/>
        <v>0</v>
      </c>
      <c r="AA55" s="110">
        <f t="shared" si="16"/>
        <v>0</v>
      </c>
      <c r="AB55" s="110">
        <f t="shared" si="16"/>
        <v>0</v>
      </c>
    </row>
    <row r="56" ht="21" customHeight="1" spans="1:28">
      <c r="A56" s="110"/>
      <c r="B56" s="152"/>
      <c r="C56" s="152" t="s">
        <v>112</v>
      </c>
      <c r="D56" s="154" t="s">
        <v>163</v>
      </c>
      <c r="E56" s="110">
        <f t="shared" si="12"/>
        <v>8.32</v>
      </c>
      <c r="F56" s="110">
        <f t="shared" si="11"/>
        <v>0</v>
      </c>
      <c r="G56" s="110"/>
      <c r="H56" s="110"/>
      <c r="I56" s="110"/>
      <c r="J56" s="110"/>
      <c r="K56" s="110"/>
      <c r="L56" s="110"/>
      <c r="M56" s="110"/>
      <c r="N56" s="110">
        <v>8.32</v>
      </c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</row>
    <row r="57" ht="21" customHeight="1" spans="1:28">
      <c r="A57" s="110"/>
      <c r="B57" s="152"/>
      <c r="C57" s="152" t="s">
        <v>110</v>
      </c>
      <c r="D57" s="154" t="s">
        <v>164</v>
      </c>
      <c r="E57" s="110">
        <f t="shared" si="12"/>
        <v>0</v>
      </c>
      <c r="F57" s="110">
        <f t="shared" si="11"/>
        <v>0</v>
      </c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</row>
    <row r="58" ht="21" customHeight="1" spans="1:28">
      <c r="A58" s="110">
        <v>210</v>
      </c>
      <c r="B58" s="152"/>
      <c r="C58" s="152"/>
      <c r="D58" s="153" t="s">
        <v>165</v>
      </c>
      <c r="E58" s="110">
        <f t="shared" si="12"/>
        <v>73.38</v>
      </c>
      <c r="F58" s="110">
        <f t="shared" si="11"/>
        <v>0</v>
      </c>
      <c r="G58" s="110">
        <f>G59+G61</f>
        <v>0</v>
      </c>
      <c r="H58" s="110">
        <f t="shared" ref="H58:AB58" si="17">H59+H61</f>
        <v>0</v>
      </c>
      <c r="I58" s="110">
        <f t="shared" si="17"/>
        <v>0</v>
      </c>
      <c r="J58" s="110">
        <f t="shared" si="17"/>
        <v>0</v>
      </c>
      <c r="K58" s="110">
        <f t="shared" si="17"/>
        <v>0</v>
      </c>
      <c r="L58" s="110">
        <f t="shared" si="17"/>
        <v>0</v>
      </c>
      <c r="M58" s="110">
        <f t="shared" si="17"/>
        <v>0</v>
      </c>
      <c r="N58" s="110">
        <f t="shared" si="17"/>
        <v>73.38</v>
      </c>
      <c r="O58" s="110">
        <f t="shared" si="17"/>
        <v>0</v>
      </c>
      <c r="P58" s="110">
        <f t="shared" si="17"/>
        <v>0</v>
      </c>
      <c r="Q58" s="110">
        <f t="shared" si="17"/>
        <v>0</v>
      </c>
      <c r="R58" s="110">
        <f t="shared" si="17"/>
        <v>0</v>
      </c>
      <c r="S58" s="110">
        <f t="shared" si="17"/>
        <v>0</v>
      </c>
      <c r="T58" s="110">
        <f t="shared" si="17"/>
        <v>0</v>
      </c>
      <c r="U58" s="110">
        <f t="shared" si="17"/>
        <v>0</v>
      </c>
      <c r="V58" s="110">
        <f t="shared" si="17"/>
        <v>0</v>
      </c>
      <c r="W58" s="110">
        <f t="shared" si="17"/>
        <v>0</v>
      </c>
      <c r="X58" s="110">
        <f t="shared" si="17"/>
        <v>0</v>
      </c>
      <c r="Y58" s="110">
        <f t="shared" si="17"/>
        <v>0</v>
      </c>
      <c r="Z58" s="110">
        <f t="shared" si="17"/>
        <v>0</v>
      </c>
      <c r="AA58" s="110">
        <f t="shared" si="17"/>
        <v>0</v>
      </c>
      <c r="AB58" s="110">
        <f t="shared" si="17"/>
        <v>0</v>
      </c>
    </row>
    <row r="59" ht="21" customHeight="1" spans="1:28">
      <c r="A59" s="110"/>
      <c r="B59" s="152" t="s">
        <v>93</v>
      </c>
      <c r="C59" s="152"/>
      <c r="D59" s="153" t="s">
        <v>166</v>
      </c>
      <c r="E59" s="110">
        <f t="shared" si="12"/>
        <v>73.38</v>
      </c>
      <c r="F59" s="110">
        <f t="shared" si="11"/>
        <v>0</v>
      </c>
      <c r="G59" s="110">
        <f t="shared" ref="G59:G64" si="18">G60</f>
        <v>0</v>
      </c>
      <c r="H59" s="110">
        <f t="shared" ref="H59:AB59" si="19">H60</f>
        <v>0</v>
      </c>
      <c r="I59" s="110">
        <f t="shared" si="19"/>
        <v>0</v>
      </c>
      <c r="J59" s="110">
        <f t="shared" si="19"/>
        <v>0</v>
      </c>
      <c r="K59" s="110">
        <f t="shared" si="19"/>
        <v>0</v>
      </c>
      <c r="L59" s="110">
        <f t="shared" si="19"/>
        <v>0</v>
      </c>
      <c r="M59" s="110">
        <f t="shared" si="19"/>
        <v>0</v>
      </c>
      <c r="N59" s="110">
        <f t="shared" si="19"/>
        <v>73.38</v>
      </c>
      <c r="O59" s="110">
        <f t="shared" si="19"/>
        <v>0</v>
      </c>
      <c r="P59" s="110">
        <f t="shared" si="19"/>
        <v>0</v>
      </c>
      <c r="Q59" s="110">
        <f t="shared" si="19"/>
        <v>0</v>
      </c>
      <c r="R59" s="110">
        <f t="shared" si="19"/>
        <v>0</v>
      </c>
      <c r="S59" s="110">
        <f t="shared" si="19"/>
        <v>0</v>
      </c>
      <c r="T59" s="110">
        <f t="shared" si="19"/>
        <v>0</v>
      </c>
      <c r="U59" s="110">
        <f t="shared" si="19"/>
        <v>0</v>
      </c>
      <c r="V59" s="110">
        <f t="shared" si="19"/>
        <v>0</v>
      </c>
      <c r="W59" s="110">
        <f t="shared" si="19"/>
        <v>0</v>
      </c>
      <c r="X59" s="110">
        <f t="shared" si="19"/>
        <v>0</v>
      </c>
      <c r="Y59" s="110">
        <f t="shared" si="19"/>
        <v>0</v>
      </c>
      <c r="Z59" s="110">
        <f t="shared" si="19"/>
        <v>0</v>
      </c>
      <c r="AA59" s="110">
        <f t="shared" si="19"/>
        <v>0</v>
      </c>
      <c r="AB59" s="110">
        <f t="shared" si="19"/>
        <v>0</v>
      </c>
    </row>
    <row r="60" ht="21" customHeight="1" spans="1:28">
      <c r="A60" s="110"/>
      <c r="B60" s="152"/>
      <c r="C60" s="152" t="s">
        <v>112</v>
      </c>
      <c r="D60" s="154" t="s">
        <v>167</v>
      </c>
      <c r="E60" s="110">
        <f t="shared" si="12"/>
        <v>73.38</v>
      </c>
      <c r="F60" s="110">
        <f t="shared" si="11"/>
        <v>0</v>
      </c>
      <c r="G60" s="110"/>
      <c r="H60" s="110"/>
      <c r="I60" s="110"/>
      <c r="J60" s="110"/>
      <c r="K60" s="110"/>
      <c r="L60" s="110"/>
      <c r="M60" s="110"/>
      <c r="N60" s="110">
        <v>73.38</v>
      </c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</row>
    <row r="61" ht="21" customHeight="1" spans="1:28">
      <c r="A61" s="110"/>
      <c r="B61" s="152" t="s">
        <v>94</v>
      </c>
      <c r="C61" s="152"/>
      <c r="D61" s="157" t="s">
        <v>168</v>
      </c>
      <c r="E61" s="110">
        <f t="shared" si="12"/>
        <v>0</v>
      </c>
      <c r="F61" s="110">
        <f t="shared" si="11"/>
        <v>0</v>
      </c>
      <c r="G61" s="110">
        <f t="shared" si="18"/>
        <v>0</v>
      </c>
      <c r="H61" s="110">
        <f t="shared" ref="H61:AB61" si="20">H62</f>
        <v>0</v>
      </c>
      <c r="I61" s="110">
        <f t="shared" si="20"/>
        <v>0</v>
      </c>
      <c r="J61" s="110">
        <f t="shared" si="20"/>
        <v>0</v>
      </c>
      <c r="K61" s="110">
        <f t="shared" si="20"/>
        <v>0</v>
      </c>
      <c r="L61" s="110">
        <f t="shared" si="20"/>
        <v>0</v>
      </c>
      <c r="M61" s="110">
        <f t="shared" si="20"/>
        <v>0</v>
      </c>
      <c r="N61" s="110">
        <f t="shared" si="20"/>
        <v>0</v>
      </c>
      <c r="O61" s="110">
        <f t="shared" si="20"/>
        <v>0</v>
      </c>
      <c r="P61" s="110">
        <f t="shared" si="20"/>
        <v>0</v>
      </c>
      <c r="Q61" s="110">
        <f t="shared" si="20"/>
        <v>0</v>
      </c>
      <c r="R61" s="110">
        <f t="shared" si="20"/>
        <v>0</v>
      </c>
      <c r="S61" s="110">
        <f t="shared" si="20"/>
        <v>0</v>
      </c>
      <c r="T61" s="110">
        <f t="shared" si="20"/>
        <v>0</v>
      </c>
      <c r="U61" s="110">
        <f t="shared" si="20"/>
        <v>0</v>
      </c>
      <c r="V61" s="110">
        <f t="shared" si="20"/>
        <v>0</v>
      </c>
      <c r="W61" s="110">
        <f t="shared" si="20"/>
        <v>0</v>
      </c>
      <c r="X61" s="110">
        <f t="shared" si="20"/>
        <v>0</v>
      </c>
      <c r="Y61" s="110">
        <f t="shared" si="20"/>
        <v>0</v>
      </c>
      <c r="Z61" s="110">
        <f t="shared" si="20"/>
        <v>0</v>
      </c>
      <c r="AA61" s="110">
        <f t="shared" si="20"/>
        <v>0</v>
      </c>
      <c r="AB61" s="110">
        <f t="shared" si="20"/>
        <v>0</v>
      </c>
    </row>
    <row r="62" ht="21" customHeight="1" spans="1:28">
      <c r="A62" s="110"/>
      <c r="B62" s="152"/>
      <c r="C62" s="152" t="s">
        <v>112</v>
      </c>
      <c r="D62" s="154" t="s">
        <v>169</v>
      </c>
      <c r="E62" s="110">
        <f t="shared" si="12"/>
        <v>0</v>
      </c>
      <c r="F62" s="110">
        <f t="shared" si="11"/>
        <v>0</v>
      </c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</row>
    <row r="63" ht="21" customHeight="1" spans="1:28">
      <c r="A63" s="110">
        <v>221</v>
      </c>
      <c r="B63" s="152"/>
      <c r="C63" s="152"/>
      <c r="D63" s="158" t="s">
        <v>170</v>
      </c>
      <c r="E63" s="110">
        <f t="shared" si="12"/>
        <v>31.11</v>
      </c>
      <c r="F63" s="110">
        <f t="shared" si="11"/>
        <v>31.11</v>
      </c>
      <c r="G63" s="110">
        <f t="shared" si="18"/>
        <v>0</v>
      </c>
      <c r="H63" s="110">
        <f t="shared" ref="H63:AB63" si="21">H64</f>
        <v>0</v>
      </c>
      <c r="I63" s="110">
        <f t="shared" si="21"/>
        <v>31.11</v>
      </c>
      <c r="J63" s="110">
        <f t="shared" si="21"/>
        <v>0</v>
      </c>
      <c r="K63" s="110">
        <f t="shared" si="21"/>
        <v>0</v>
      </c>
      <c r="L63" s="110">
        <f t="shared" si="21"/>
        <v>0</v>
      </c>
      <c r="M63" s="110">
        <f t="shared" si="21"/>
        <v>0</v>
      </c>
      <c r="N63" s="110">
        <f t="shared" si="21"/>
        <v>0</v>
      </c>
      <c r="O63" s="110">
        <f t="shared" si="21"/>
        <v>0</v>
      </c>
      <c r="P63" s="110">
        <f t="shared" si="21"/>
        <v>0</v>
      </c>
      <c r="Q63" s="110">
        <f t="shared" si="21"/>
        <v>0</v>
      </c>
      <c r="R63" s="110">
        <f t="shared" si="21"/>
        <v>0</v>
      </c>
      <c r="S63" s="110">
        <f t="shared" si="21"/>
        <v>0</v>
      </c>
      <c r="T63" s="110">
        <f t="shared" si="21"/>
        <v>0</v>
      </c>
      <c r="U63" s="110">
        <f t="shared" si="21"/>
        <v>0</v>
      </c>
      <c r="V63" s="110">
        <f t="shared" si="21"/>
        <v>0</v>
      </c>
      <c r="W63" s="110">
        <f t="shared" si="21"/>
        <v>0</v>
      </c>
      <c r="X63" s="110">
        <f t="shared" si="21"/>
        <v>0</v>
      </c>
      <c r="Y63" s="110">
        <f t="shared" si="21"/>
        <v>0</v>
      </c>
      <c r="Z63" s="110">
        <f t="shared" si="21"/>
        <v>0</v>
      </c>
      <c r="AA63" s="110">
        <f t="shared" si="21"/>
        <v>0</v>
      </c>
      <c r="AB63" s="110">
        <f t="shared" si="21"/>
        <v>0</v>
      </c>
    </row>
    <row r="64" ht="21" customHeight="1" spans="1:28">
      <c r="A64" s="110"/>
      <c r="B64" s="152" t="s">
        <v>110</v>
      </c>
      <c r="C64" s="152"/>
      <c r="D64" s="159" t="s">
        <v>171</v>
      </c>
      <c r="E64" s="110">
        <f t="shared" si="12"/>
        <v>31.11</v>
      </c>
      <c r="F64" s="110">
        <f t="shared" si="11"/>
        <v>31.11</v>
      </c>
      <c r="G64" s="110">
        <f t="shared" si="18"/>
        <v>0</v>
      </c>
      <c r="H64" s="110">
        <f t="shared" ref="H64:AB64" si="22">H65</f>
        <v>0</v>
      </c>
      <c r="I64" s="110">
        <f t="shared" si="22"/>
        <v>31.11</v>
      </c>
      <c r="J64" s="110">
        <f t="shared" si="22"/>
        <v>0</v>
      </c>
      <c r="K64" s="110">
        <f t="shared" si="22"/>
        <v>0</v>
      </c>
      <c r="L64" s="110">
        <f t="shared" si="22"/>
        <v>0</v>
      </c>
      <c r="M64" s="110">
        <f t="shared" si="22"/>
        <v>0</v>
      </c>
      <c r="N64" s="110">
        <f t="shared" si="22"/>
        <v>0</v>
      </c>
      <c r="O64" s="110">
        <f t="shared" si="22"/>
        <v>0</v>
      </c>
      <c r="P64" s="110">
        <f t="shared" si="22"/>
        <v>0</v>
      </c>
      <c r="Q64" s="110">
        <f t="shared" si="22"/>
        <v>0</v>
      </c>
      <c r="R64" s="110">
        <f t="shared" si="22"/>
        <v>0</v>
      </c>
      <c r="S64" s="110">
        <f t="shared" si="22"/>
        <v>0</v>
      </c>
      <c r="T64" s="110">
        <f t="shared" si="22"/>
        <v>0</v>
      </c>
      <c r="U64" s="110">
        <f t="shared" si="22"/>
        <v>0</v>
      </c>
      <c r="V64" s="110">
        <f t="shared" si="22"/>
        <v>0</v>
      </c>
      <c r="W64" s="110">
        <f t="shared" si="22"/>
        <v>0</v>
      </c>
      <c r="X64" s="110">
        <f t="shared" si="22"/>
        <v>0</v>
      </c>
      <c r="Y64" s="110">
        <f t="shared" si="22"/>
        <v>0</v>
      </c>
      <c r="Z64" s="110">
        <f t="shared" si="22"/>
        <v>0</v>
      </c>
      <c r="AA64" s="110">
        <f t="shared" si="22"/>
        <v>0</v>
      </c>
      <c r="AB64" s="110">
        <f t="shared" si="22"/>
        <v>0</v>
      </c>
    </row>
    <row r="65" ht="21" customHeight="1" spans="1:28">
      <c r="A65" s="110"/>
      <c r="B65" s="152"/>
      <c r="C65" s="152" t="s">
        <v>112</v>
      </c>
      <c r="D65" s="159" t="s">
        <v>172</v>
      </c>
      <c r="E65" s="110">
        <f t="shared" si="12"/>
        <v>31.11</v>
      </c>
      <c r="F65" s="110">
        <f t="shared" si="11"/>
        <v>31.11</v>
      </c>
      <c r="G65" s="110"/>
      <c r="H65" s="110"/>
      <c r="I65" s="110">
        <v>31.11</v>
      </c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6"/>
  <sheetViews>
    <sheetView workbookViewId="0">
      <selection activeCell="C4" sqref="C4:C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17.875" style="83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84"/>
      <c r="B1" s="84"/>
      <c r="C1" s="85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ht="34" customHeight="1" spans="1:19">
      <c r="A2" s="3" t="s">
        <v>173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4"/>
      <c r="B3" s="84"/>
      <c r="C3" s="85"/>
      <c r="D3" s="86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4" t="s">
        <v>40</v>
      </c>
      <c r="S3" s="84"/>
    </row>
    <row r="4" ht="48" customHeight="1" spans="1:19">
      <c r="A4" s="88" t="s">
        <v>174</v>
      </c>
      <c r="B4" s="89"/>
      <c r="C4" s="88" t="s">
        <v>175</v>
      </c>
      <c r="D4" s="8" t="s">
        <v>176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0"/>
      <c r="B5" s="91"/>
      <c r="C5" s="92"/>
      <c r="D5" s="93" t="s">
        <v>177</v>
      </c>
      <c r="E5" s="67" t="s">
        <v>178</v>
      </c>
      <c r="F5" s="68"/>
      <c r="G5" s="68"/>
      <c r="H5" s="68"/>
      <c r="I5" s="68"/>
      <c r="J5" s="68"/>
      <c r="K5" s="68"/>
      <c r="L5" s="68"/>
      <c r="M5" s="68"/>
      <c r="N5" s="68"/>
      <c r="O5" s="70"/>
      <c r="P5" s="119" t="s">
        <v>179</v>
      </c>
      <c r="Q5" s="122"/>
      <c r="R5" s="122"/>
      <c r="S5" s="123"/>
    </row>
    <row r="6" ht="20.1" customHeight="1" spans="1:19">
      <c r="A6" s="94" t="s">
        <v>71</v>
      </c>
      <c r="B6" s="94" t="s">
        <v>72</v>
      </c>
      <c r="C6" s="92"/>
      <c r="D6" s="95"/>
      <c r="E6" s="7" t="s">
        <v>65</v>
      </c>
      <c r="F6" s="96" t="s">
        <v>180</v>
      </c>
      <c r="G6" s="97"/>
      <c r="H6" s="97"/>
      <c r="I6" s="97"/>
      <c r="J6" s="97"/>
      <c r="K6" s="97"/>
      <c r="L6" s="97"/>
      <c r="M6" s="120"/>
      <c r="N6" s="6" t="s">
        <v>181</v>
      </c>
      <c r="O6" s="6" t="s">
        <v>182</v>
      </c>
      <c r="P6" s="121"/>
      <c r="Q6" s="124"/>
      <c r="R6" s="124"/>
      <c r="S6" s="125"/>
    </row>
    <row r="7" ht="67" customHeight="1" spans="1:19">
      <c r="A7" s="98"/>
      <c r="B7" s="98"/>
      <c r="C7" s="90"/>
      <c r="D7" s="99"/>
      <c r="E7" s="11"/>
      <c r="F7" s="6" t="s">
        <v>69</v>
      </c>
      <c r="G7" s="6" t="s">
        <v>183</v>
      </c>
      <c r="H7" s="6" t="s">
        <v>184</v>
      </c>
      <c r="I7" s="6" t="s">
        <v>185</v>
      </c>
      <c r="J7" s="6" t="s">
        <v>186</v>
      </c>
      <c r="K7" s="6" t="s">
        <v>187</v>
      </c>
      <c r="L7" s="6" t="s">
        <v>188</v>
      </c>
      <c r="M7" s="6" t="s">
        <v>189</v>
      </c>
      <c r="N7" s="6"/>
      <c r="O7" s="6"/>
      <c r="P7" s="6" t="s">
        <v>69</v>
      </c>
      <c r="Q7" s="6" t="s">
        <v>190</v>
      </c>
      <c r="R7" s="6" t="s">
        <v>191</v>
      </c>
      <c r="S7" s="6" t="s">
        <v>192</v>
      </c>
    </row>
    <row r="8" ht="20.1" customHeight="1" spans="1:19">
      <c r="A8" s="100">
        <v>1</v>
      </c>
      <c r="B8" s="100">
        <v>2</v>
      </c>
      <c r="C8" s="101">
        <v>3</v>
      </c>
      <c r="D8" s="100">
        <v>4</v>
      </c>
      <c r="E8" s="100">
        <v>5</v>
      </c>
      <c r="F8" s="100">
        <v>6</v>
      </c>
      <c r="G8" s="100">
        <v>7</v>
      </c>
      <c r="H8" s="101">
        <v>8</v>
      </c>
      <c r="I8" s="100">
        <v>9</v>
      </c>
      <c r="J8" s="100">
        <v>10</v>
      </c>
      <c r="K8" s="100">
        <v>11</v>
      </c>
      <c r="L8" s="100">
        <v>12</v>
      </c>
      <c r="M8" s="101">
        <v>13</v>
      </c>
      <c r="N8" s="100">
        <v>14</v>
      </c>
      <c r="O8" s="100">
        <v>15</v>
      </c>
      <c r="P8" s="100">
        <v>16</v>
      </c>
      <c r="Q8" s="100">
        <v>17</v>
      </c>
      <c r="R8" s="101">
        <v>18</v>
      </c>
      <c r="S8" s="100">
        <v>19</v>
      </c>
    </row>
    <row r="9" ht="20" customHeight="1" spans="1:19">
      <c r="A9" s="102" t="s">
        <v>193</v>
      </c>
      <c r="B9" s="103"/>
      <c r="C9" s="104"/>
      <c r="D9" s="100">
        <f>E9+P9</f>
        <v>4631.68</v>
      </c>
      <c r="E9" s="100">
        <f>F9+N9+O9</f>
        <v>4631.68</v>
      </c>
      <c r="F9" s="100">
        <f>G9+H9+I9+J9+K9+L9+M9</f>
        <v>4631.68</v>
      </c>
      <c r="G9" s="100">
        <f t="shared" ref="G9:M9" si="0">G10+G24+G52+G64</f>
        <v>1801.29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 t="shared" si="0"/>
        <v>0</v>
      </c>
      <c r="L9" s="100">
        <f t="shared" si="0"/>
        <v>0</v>
      </c>
      <c r="M9" s="100">
        <f t="shared" si="0"/>
        <v>2830.39</v>
      </c>
      <c r="N9" s="100"/>
      <c r="O9" s="100"/>
      <c r="P9" s="100"/>
      <c r="Q9" s="100"/>
      <c r="R9" s="100"/>
      <c r="S9" s="100"/>
    </row>
    <row r="10" ht="20" customHeight="1" spans="1:19">
      <c r="A10" s="105">
        <v>301</v>
      </c>
      <c r="B10" s="106" t="s">
        <v>194</v>
      </c>
      <c r="C10" s="107" t="s">
        <v>66</v>
      </c>
      <c r="D10" s="108">
        <f>E10+P10</f>
        <v>695.13</v>
      </c>
      <c r="E10" s="109">
        <f>F10+N10+O10</f>
        <v>695.13</v>
      </c>
      <c r="F10" s="100">
        <f t="shared" ref="F10:F66" si="1">G10+H10+I10+J10+K10+L10+M10</f>
        <v>695.13</v>
      </c>
      <c r="G10" s="110">
        <f>G11+G12+G13+G14+G15+G16+G17+G18+G19+G20+G21+G22+G23</f>
        <v>670.02</v>
      </c>
      <c r="H10" s="110">
        <f t="shared" ref="H10:M10" si="2">H11+H12+H13+H14+H15+H16+H17+H18+H19+H20+H21+H22+H23</f>
        <v>0</v>
      </c>
      <c r="I10" s="110">
        <f t="shared" si="2"/>
        <v>0</v>
      </c>
      <c r="J10" s="110">
        <f t="shared" si="2"/>
        <v>0</v>
      </c>
      <c r="K10" s="110">
        <f t="shared" si="2"/>
        <v>0</v>
      </c>
      <c r="L10" s="110">
        <f t="shared" si="2"/>
        <v>0</v>
      </c>
      <c r="M10" s="110">
        <f t="shared" si="2"/>
        <v>25.11</v>
      </c>
      <c r="N10" s="109"/>
      <c r="O10" s="109"/>
      <c r="P10" s="109"/>
      <c r="Q10" s="109"/>
      <c r="R10" s="109"/>
      <c r="S10" s="109"/>
    </row>
    <row r="11" ht="20" customHeight="1" spans="1:19">
      <c r="A11" s="111"/>
      <c r="B11" s="106" t="s">
        <v>195</v>
      </c>
      <c r="C11" s="112" t="s">
        <v>196</v>
      </c>
      <c r="D11" s="108">
        <f t="shared" ref="D11:D42" si="3">E11+P11</f>
        <v>107.36</v>
      </c>
      <c r="E11" s="109">
        <f t="shared" ref="E11:E42" si="4">F11+N11+O11</f>
        <v>107.36</v>
      </c>
      <c r="F11" s="100">
        <f t="shared" si="1"/>
        <v>107.36</v>
      </c>
      <c r="G11" s="113">
        <v>107.36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ht="20" customHeight="1" spans="1:19">
      <c r="A12" s="111"/>
      <c r="B12" s="106" t="s">
        <v>197</v>
      </c>
      <c r="C12" s="112" t="s">
        <v>198</v>
      </c>
      <c r="D12" s="108">
        <f t="shared" si="3"/>
        <v>137.27</v>
      </c>
      <c r="E12" s="109">
        <f t="shared" si="4"/>
        <v>137.27</v>
      </c>
      <c r="F12" s="100">
        <f t="shared" si="1"/>
        <v>137.27</v>
      </c>
      <c r="G12" s="113">
        <v>137.27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ht="20" customHeight="1" spans="1:19">
      <c r="A13" s="111"/>
      <c r="B13" s="106" t="s">
        <v>199</v>
      </c>
      <c r="C13" s="112" t="s">
        <v>200</v>
      </c>
      <c r="D13" s="108">
        <f t="shared" si="3"/>
        <v>8.7</v>
      </c>
      <c r="E13" s="109">
        <f t="shared" si="4"/>
        <v>8.7</v>
      </c>
      <c r="F13" s="100">
        <f t="shared" si="1"/>
        <v>8.7</v>
      </c>
      <c r="G13" s="113">
        <v>8.7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ht="20" customHeight="1" spans="1:19">
      <c r="A14" s="111"/>
      <c r="B14" s="106" t="s">
        <v>201</v>
      </c>
      <c r="C14" s="112" t="s">
        <v>202</v>
      </c>
      <c r="D14" s="108">
        <f t="shared" si="3"/>
        <v>0</v>
      </c>
      <c r="E14" s="109">
        <f t="shared" si="4"/>
        <v>0</v>
      </c>
      <c r="F14" s="100">
        <f t="shared" si="1"/>
        <v>0</v>
      </c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ht="20" customHeight="1" spans="1:19">
      <c r="A15" s="111"/>
      <c r="B15" s="106" t="s">
        <v>203</v>
      </c>
      <c r="C15" s="112" t="s">
        <v>204</v>
      </c>
      <c r="D15" s="108">
        <f t="shared" si="3"/>
        <v>17.54</v>
      </c>
      <c r="E15" s="109">
        <f t="shared" si="4"/>
        <v>17.54</v>
      </c>
      <c r="F15" s="100">
        <f t="shared" si="1"/>
        <v>17.54</v>
      </c>
      <c r="G15" s="109">
        <v>17.54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ht="20" customHeight="1" spans="1:19">
      <c r="A16" s="111"/>
      <c r="B16" s="106" t="s">
        <v>205</v>
      </c>
      <c r="C16" s="112" t="s">
        <v>206</v>
      </c>
      <c r="D16" s="108">
        <f t="shared" si="3"/>
        <v>49.16</v>
      </c>
      <c r="E16" s="109">
        <f t="shared" si="4"/>
        <v>49.16</v>
      </c>
      <c r="F16" s="100">
        <f t="shared" si="1"/>
        <v>49.16</v>
      </c>
      <c r="G16" s="109">
        <v>49.16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ht="20" customHeight="1" spans="1:19">
      <c r="A17" s="111"/>
      <c r="B17" s="106" t="s">
        <v>207</v>
      </c>
      <c r="C17" s="112" t="s">
        <v>208</v>
      </c>
      <c r="D17" s="108">
        <f t="shared" si="3"/>
        <v>0</v>
      </c>
      <c r="E17" s="109">
        <f t="shared" si="4"/>
        <v>0</v>
      </c>
      <c r="F17" s="100">
        <f t="shared" si="1"/>
        <v>0</v>
      </c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ht="20" customHeight="1" spans="1:19">
      <c r="A18" s="111"/>
      <c r="B18" s="106" t="s">
        <v>209</v>
      </c>
      <c r="C18" s="112" t="s">
        <v>210</v>
      </c>
      <c r="D18" s="108">
        <f t="shared" si="3"/>
        <v>0</v>
      </c>
      <c r="E18" s="109">
        <f t="shared" si="4"/>
        <v>0</v>
      </c>
      <c r="F18" s="100">
        <f t="shared" si="1"/>
        <v>0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ht="20" customHeight="1" spans="1:19">
      <c r="A19" s="111"/>
      <c r="B19" s="106" t="s">
        <v>211</v>
      </c>
      <c r="C19" s="112" t="s">
        <v>212</v>
      </c>
      <c r="D19" s="108">
        <f t="shared" si="3"/>
        <v>0</v>
      </c>
      <c r="E19" s="109">
        <f t="shared" si="4"/>
        <v>0</v>
      </c>
      <c r="F19" s="100">
        <f t="shared" si="1"/>
        <v>0</v>
      </c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ht="20" customHeight="1" spans="1:19">
      <c r="A20" s="111"/>
      <c r="B20" s="106" t="s">
        <v>213</v>
      </c>
      <c r="C20" s="112" t="s">
        <v>214</v>
      </c>
      <c r="D20" s="108">
        <f t="shared" si="3"/>
        <v>0</v>
      </c>
      <c r="E20" s="109">
        <f t="shared" si="4"/>
        <v>0</v>
      </c>
      <c r="F20" s="100">
        <f t="shared" si="1"/>
        <v>0</v>
      </c>
      <c r="G20" s="113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ht="20" customHeight="1" spans="1:19">
      <c r="A21" s="111"/>
      <c r="B21" s="106" t="s">
        <v>215</v>
      </c>
      <c r="C21" s="112" t="s">
        <v>216</v>
      </c>
      <c r="D21" s="108">
        <f t="shared" si="3"/>
        <v>31.11</v>
      </c>
      <c r="E21" s="109">
        <f t="shared" si="4"/>
        <v>31.11</v>
      </c>
      <c r="F21" s="100">
        <f t="shared" si="1"/>
        <v>31.11</v>
      </c>
      <c r="G21" s="109">
        <v>31.11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2" ht="20" customHeight="1" spans="1:19">
      <c r="A22" s="111"/>
      <c r="B22" s="106" t="s">
        <v>217</v>
      </c>
      <c r="C22" s="112" t="s">
        <v>218</v>
      </c>
      <c r="D22" s="108">
        <f t="shared" si="3"/>
        <v>0</v>
      </c>
      <c r="E22" s="109">
        <f t="shared" si="4"/>
        <v>0</v>
      </c>
      <c r="F22" s="100">
        <f t="shared" si="1"/>
        <v>0</v>
      </c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</row>
    <row r="23" ht="20" customHeight="1" spans="1:19">
      <c r="A23" s="111"/>
      <c r="B23" s="106" t="s">
        <v>219</v>
      </c>
      <c r="C23" s="112" t="s">
        <v>220</v>
      </c>
      <c r="D23" s="108">
        <f t="shared" si="3"/>
        <v>343.99</v>
      </c>
      <c r="E23" s="109">
        <f t="shared" si="4"/>
        <v>343.99</v>
      </c>
      <c r="F23" s="100">
        <f t="shared" si="1"/>
        <v>343.99</v>
      </c>
      <c r="G23" s="109">
        <v>318.88</v>
      </c>
      <c r="H23" s="109"/>
      <c r="I23" s="109"/>
      <c r="J23" s="109"/>
      <c r="K23" s="109"/>
      <c r="L23" s="109"/>
      <c r="M23" s="109">
        <v>25.11</v>
      </c>
      <c r="N23" s="109"/>
      <c r="O23" s="109"/>
      <c r="P23" s="109"/>
      <c r="Q23" s="109"/>
      <c r="R23" s="109"/>
      <c r="S23" s="109"/>
    </row>
    <row r="24" ht="20" customHeight="1" spans="1:19">
      <c r="A24" s="105">
        <v>302</v>
      </c>
      <c r="B24" s="106"/>
      <c r="C24" s="107" t="s">
        <v>67</v>
      </c>
      <c r="D24" s="108">
        <f t="shared" si="3"/>
        <v>202.42</v>
      </c>
      <c r="E24" s="109">
        <f t="shared" si="4"/>
        <v>202.42</v>
      </c>
      <c r="F24" s="100">
        <f t="shared" si="1"/>
        <v>202.42</v>
      </c>
      <c r="G24" s="109">
        <f>G25+G26+G27+G28+G29+G30+G31+G32+G33+G34+G35+G36+G37+G38+G39+G40+G41+G42+G43+G44+G45+G46+G47+G48+G49+G50+G51</f>
        <v>28.16</v>
      </c>
      <c r="H24" s="109"/>
      <c r="I24" s="109"/>
      <c r="J24" s="109"/>
      <c r="K24" s="109"/>
      <c r="L24" s="109"/>
      <c r="M24" s="109">
        <f>M25+M26+M27+M28+M29+M30+M31+M32+M33+M34+M35+M36+M37+M38+M39+M40+M41+M42+M43+M44+M45+M46+M47+M48+M49+M50+M51</f>
        <v>174.26</v>
      </c>
      <c r="N24" s="109"/>
      <c r="O24" s="109"/>
      <c r="P24" s="109"/>
      <c r="Q24" s="109"/>
      <c r="R24" s="109"/>
      <c r="S24" s="109"/>
    </row>
    <row r="25" ht="20" customHeight="1" spans="1:19">
      <c r="A25" s="111"/>
      <c r="B25" s="106" t="s">
        <v>195</v>
      </c>
      <c r="C25" s="112" t="s">
        <v>221</v>
      </c>
      <c r="D25" s="108">
        <f t="shared" si="3"/>
        <v>13.06</v>
      </c>
      <c r="E25" s="109">
        <f t="shared" si="4"/>
        <v>13.06</v>
      </c>
      <c r="F25" s="100">
        <f t="shared" si="1"/>
        <v>13.06</v>
      </c>
      <c r="G25">
        <v>1.79</v>
      </c>
      <c r="H25" s="109"/>
      <c r="I25" s="109"/>
      <c r="J25" s="109"/>
      <c r="K25" s="109"/>
      <c r="L25" s="109"/>
      <c r="M25" s="109">
        <v>11.27</v>
      </c>
      <c r="N25" s="109"/>
      <c r="O25" s="109"/>
      <c r="P25" s="109"/>
      <c r="Q25" s="109"/>
      <c r="R25" s="109"/>
      <c r="S25" s="109"/>
    </row>
    <row r="26" ht="20" customHeight="1" spans="1:19">
      <c r="A26" s="111"/>
      <c r="B26" s="106" t="s">
        <v>197</v>
      </c>
      <c r="C26" s="112" t="s">
        <v>222</v>
      </c>
      <c r="D26" s="108">
        <f t="shared" si="3"/>
        <v>14.27</v>
      </c>
      <c r="E26" s="109">
        <f t="shared" si="4"/>
        <v>14.27</v>
      </c>
      <c r="F26" s="100">
        <f t="shared" si="1"/>
        <v>14.27</v>
      </c>
      <c r="G26">
        <v>2.17</v>
      </c>
      <c r="H26" s="109"/>
      <c r="I26" s="109"/>
      <c r="J26" s="109"/>
      <c r="K26" s="109"/>
      <c r="L26" s="109"/>
      <c r="M26" s="109">
        <v>12.1</v>
      </c>
      <c r="N26" s="109"/>
      <c r="O26" s="109"/>
      <c r="P26" s="109"/>
      <c r="Q26" s="109"/>
      <c r="R26" s="109"/>
      <c r="S26" s="109"/>
    </row>
    <row r="27" ht="20" customHeight="1" spans="1:19">
      <c r="A27" s="111"/>
      <c r="B27" s="106" t="s">
        <v>199</v>
      </c>
      <c r="C27" s="112" t="s">
        <v>223</v>
      </c>
      <c r="D27" s="108">
        <f t="shared" si="3"/>
        <v>0</v>
      </c>
      <c r="E27" s="109">
        <f t="shared" si="4"/>
        <v>0</v>
      </c>
      <c r="F27" s="100">
        <f t="shared" si="1"/>
        <v>0</v>
      </c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</row>
    <row r="28" ht="20" customHeight="1" spans="1:19">
      <c r="A28" s="111"/>
      <c r="B28" s="106" t="s">
        <v>224</v>
      </c>
      <c r="C28" s="112" t="s">
        <v>225</v>
      </c>
      <c r="D28" s="108">
        <f t="shared" si="3"/>
        <v>0</v>
      </c>
      <c r="E28" s="109">
        <f t="shared" si="4"/>
        <v>0</v>
      </c>
      <c r="F28" s="100">
        <f t="shared" si="1"/>
        <v>0</v>
      </c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</row>
    <row r="29" ht="20" customHeight="1" spans="1:19">
      <c r="A29" s="111"/>
      <c r="B29" s="106" t="s">
        <v>226</v>
      </c>
      <c r="C29" s="112" t="s">
        <v>227</v>
      </c>
      <c r="D29" s="108">
        <f t="shared" si="3"/>
        <v>1.2</v>
      </c>
      <c r="E29" s="109">
        <f t="shared" si="4"/>
        <v>1.2</v>
      </c>
      <c r="F29" s="100">
        <f t="shared" si="1"/>
        <v>1.2</v>
      </c>
      <c r="G29">
        <v>0.7</v>
      </c>
      <c r="H29" s="109"/>
      <c r="I29" s="109"/>
      <c r="J29" s="109"/>
      <c r="K29" s="109"/>
      <c r="L29" s="109"/>
      <c r="M29" s="109">
        <v>0.5</v>
      </c>
      <c r="N29" s="109"/>
      <c r="O29" s="109"/>
      <c r="P29" s="109"/>
      <c r="Q29" s="109"/>
      <c r="R29" s="109"/>
      <c r="S29" s="109"/>
    </row>
    <row r="30" ht="20" customHeight="1" spans="1:19">
      <c r="A30" s="111"/>
      <c r="B30" s="106" t="s">
        <v>201</v>
      </c>
      <c r="C30" s="112" t="s">
        <v>228</v>
      </c>
      <c r="D30" s="108">
        <f t="shared" si="3"/>
        <v>1.5</v>
      </c>
      <c r="E30" s="109">
        <f t="shared" si="4"/>
        <v>1.5</v>
      </c>
      <c r="F30" s="100">
        <f t="shared" si="1"/>
        <v>1.5</v>
      </c>
      <c r="G30">
        <v>0.7</v>
      </c>
      <c r="H30" s="109"/>
      <c r="I30" s="109"/>
      <c r="J30" s="109"/>
      <c r="K30" s="109"/>
      <c r="L30" s="109"/>
      <c r="M30" s="109">
        <v>0.8</v>
      </c>
      <c r="N30" s="109"/>
      <c r="O30" s="109"/>
      <c r="P30" s="109"/>
      <c r="Q30" s="109"/>
      <c r="R30" s="109"/>
      <c r="S30" s="109"/>
    </row>
    <row r="31" ht="20" customHeight="1" spans="1:19">
      <c r="A31" s="111"/>
      <c r="B31" s="106" t="s">
        <v>203</v>
      </c>
      <c r="C31" s="112" t="s">
        <v>229</v>
      </c>
      <c r="D31" s="108">
        <f t="shared" si="3"/>
        <v>8.4</v>
      </c>
      <c r="E31" s="109">
        <f t="shared" si="4"/>
        <v>8.4</v>
      </c>
      <c r="F31" s="100">
        <f t="shared" si="1"/>
        <v>8.4</v>
      </c>
      <c r="G31">
        <v>1.4</v>
      </c>
      <c r="H31" s="109"/>
      <c r="I31" s="109"/>
      <c r="J31" s="109"/>
      <c r="K31" s="109"/>
      <c r="L31" s="109"/>
      <c r="M31" s="109">
        <v>7</v>
      </c>
      <c r="N31" s="109"/>
      <c r="O31" s="109"/>
      <c r="P31" s="109"/>
      <c r="Q31" s="109"/>
      <c r="R31" s="109"/>
      <c r="S31" s="109"/>
    </row>
    <row r="32" ht="20" customHeight="1" spans="1:19">
      <c r="A32" s="111"/>
      <c r="B32" s="106" t="s">
        <v>205</v>
      </c>
      <c r="C32" s="112" t="s">
        <v>230</v>
      </c>
      <c r="D32" s="108">
        <f t="shared" si="3"/>
        <v>0</v>
      </c>
      <c r="E32" s="109">
        <f t="shared" si="4"/>
        <v>0</v>
      </c>
      <c r="F32" s="100">
        <f t="shared" si="1"/>
        <v>0</v>
      </c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</row>
    <row r="33" ht="20" customHeight="1" spans="1:19">
      <c r="A33" s="111"/>
      <c r="B33" s="106" t="s">
        <v>207</v>
      </c>
      <c r="C33" s="112" t="s">
        <v>231</v>
      </c>
      <c r="D33" s="108">
        <f t="shared" si="3"/>
        <v>0</v>
      </c>
      <c r="E33" s="109">
        <f t="shared" si="4"/>
        <v>0</v>
      </c>
      <c r="F33" s="100">
        <f t="shared" si="1"/>
        <v>0</v>
      </c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</row>
    <row r="34" ht="20" customHeight="1" spans="1:19">
      <c r="A34" s="111"/>
      <c r="B34" s="106" t="s">
        <v>211</v>
      </c>
      <c r="C34" s="112" t="s">
        <v>232</v>
      </c>
      <c r="D34" s="108">
        <f t="shared" si="3"/>
        <v>19.6</v>
      </c>
      <c r="E34" s="109">
        <f t="shared" si="4"/>
        <v>19.6</v>
      </c>
      <c r="F34" s="100">
        <f t="shared" si="1"/>
        <v>19.6</v>
      </c>
      <c r="G34" s="109"/>
      <c r="H34" s="109"/>
      <c r="I34" s="109"/>
      <c r="J34" s="109"/>
      <c r="K34" s="109"/>
      <c r="L34" s="109"/>
      <c r="M34" s="109">
        <v>19.6</v>
      </c>
      <c r="N34" s="109"/>
      <c r="O34" s="109"/>
      <c r="P34" s="109"/>
      <c r="Q34" s="109"/>
      <c r="R34" s="109"/>
      <c r="S34" s="109"/>
    </row>
    <row r="35" ht="20" customHeight="1" spans="1:19">
      <c r="A35" s="111"/>
      <c r="B35" s="106" t="s">
        <v>213</v>
      </c>
      <c r="C35" s="112" t="s">
        <v>233</v>
      </c>
      <c r="D35" s="108">
        <f t="shared" si="3"/>
        <v>0</v>
      </c>
      <c r="E35" s="109">
        <f t="shared" si="4"/>
        <v>0</v>
      </c>
      <c r="F35" s="100">
        <f t="shared" si="1"/>
        <v>0</v>
      </c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ht="20" customHeight="1" spans="1:19">
      <c r="A36" s="111"/>
      <c r="B36" s="106" t="s">
        <v>215</v>
      </c>
      <c r="C36" s="112" t="s">
        <v>234</v>
      </c>
      <c r="D36" s="108">
        <f t="shared" si="3"/>
        <v>15.59</v>
      </c>
      <c r="E36" s="109">
        <f t="shared" si="4"/>
        <v>15.59</v>
      </c>
      <c r="F36" s="100">
        <f t="shared" si="1"/>
        <v>15.59</v>
      </c>
      <c r="G36">
        <v>1</v>
      </c>
      <c r="H36" s="109"/>
      <c r="I36" s="109"/>
      <c r="J36" s="109"/>
      <c r="K36" s="109"/>
      <c r="L36" s="109"/>
      <c r="M36" s="109">
        <v>14.59</v>
      </c>
      <c r="N36" s="109"/>
      <c r="O36" s="109"/>
      <c r="P36" s="109"/>
      <c r="Q36" s="109"/>
      <c r="R36" s="109"/>
      <c r="S36" s="109"/>
    </row>
    <row r="37" ht="20" customHeight="1" spans="1:19">
      <c r="A37" s="111"/>
      <c r="B37" s="106" t="s">
        <v>217</v>
      </c>
      <c r="C37" s="112" t="s">
        <v>235</v>
      </c>
      <c r="D37" s="108">
        <f t="shared" si="3"/>
        <v>0</v>
      </c>
      <c r="E37" s="109">
        <f t="shared" si="4"/>
        <v>0</v>
      </c>
      <c r="F37" s="100">
        <f t="shared" si="1"/>
        <v>0</v>
      </c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</row>
    <row r="38" ht="20" customHeight="1" spans="1:19">
      <c r="A38" s="111"/>
      <c r="B38" s="106" t="s">
        <v>236</v>
      </c>
      <c r="C38" s="112" t="s">
        <v>237</v>
      </c>
      <c r="D38" s="108">
        <f t="shared" si="3"/>
        <v>0</v>
      </c>
      <c r="E38" s="109">
        <f t="shared" si="4"/>
        <v>0</v>
      </c>
      <c r="F38" s="100">
        <f t="shared" si="1"/>
        <v>0</v>
      </c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</row>
    <row r="39" ht="20" customHeight="1" spans="1:19">
      <c r="A39" s="111"/>
      <c r="B39" s="106" t="s">
        <v>238</v>
      </c>
      <c r="C39" s="112" t="s">
        <v>239</v>
      </c>
      <c r="D39" s="108">
        <f t="shared" si="3"/>
        <v>16.47</v>
      </c>
      <c r="E39" s="109">
        <f t="shared" si="4"/>
        <v>16.47</v>
      </c>
      <c r="F39" s="100">
        <f t="shared" si="1"/>
        <v>16.47</v>
      </c>
      <c r="G39">
        <v>1</v>
      </c>
      <c r="H39" s="109"/>
      <c r="I39" s="109"/>
      <c r="J39" s="109"/>
      <c r="K39" s="109"/>
      <c r="L39" s="109"/>
      <c r="M39" s="109">
        <v>15.47</v>
      </c>
      <c r="N39" s="109"/>
      <c r="O39" s="109"/>
      <c r="P39" s="109"/>
      <c r="Q39" s="109"/>
      <c r="R39" s="109"/>
      <c r="S39" s="109"/>
    </row>
    <row r="40" ht="20" customHeight="1" spans="1:19">
      <c r="A40" s="111"/>
      <c r="B40" s="106" t="s">
        <v>240</v>
      </c>
      <c r="C40" s="112" t="s">
        <v>241</v>
      </c>
      <c r="D40" s="108">
        <f t="shared" si="3"/>
        <v>10.12</v>
      </c>
      <c r="E40" s="109">
        <f t="shared" si="4"/>
        <v>10.12</v>
      </c>
      <c r="F40" s="100">
        <f t="shared" si="1"/>
        <v>10.12</v>
      </c>
      <c r="G40">
        <v>0.4</v>
      </c>
      <c r="H40" s="109"/>
      <c r="I40" s="109"/>
      <c r="J40" s="109"/>
      <c r="K40" s="109"/>
      <c r="L40" s="109"/>
      <c r="M40" s="109">
        <v>9.72</v>
      </c>
      <c r="N40" s="109"/>
      <c r="O40" s="109"/>
      <c r="P40" s="109"/>
      <c r="Q40" s="109"/>
      <c r="R40" s="109"/>
      <c r="S40" s="109"/>
    </row>
    <row r="41" ht="20" customHeight="1" spans="1:19">
      <c r="A41" s="111"/>
      <c r="B41" s="106" t="s">
        <v>242</v>
      </c>
      <c r="C41" s="112" t="s">
        <v>243</v>
      </c>
      <c r="D41" s="108">
        <f t="shared" si="3"/>
        <v>0</v>
      </c>
      <c r="E41" s="109">
        <f t="shared" si="4"/>
        <v>0</v>
      </c>
      <c r="F41" s="100">
        <f t="shared" si="1"/>
        <v>0</v>
      </c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</row>
    <row r="42" ht="20" customHeight="1" spans="1:19">
      <c r="A42" s="111"/>
      <c r="B42" s="106" t="s">
        <v>244</v>
      </c>
      <c r="C42" s="112" t="s">
        <v>245</v>
      </c>
      <c r="D42" s="108">
        <f t="shared" si="3"/>
        <v>0</v>
      </c>
      <c r="E42" s="109">
        <f t="shared" si="4"/>
        <v>0</v>
      </c>
      <c r="F42" s="100">
        <f t="shared" si="1"/>
        <v>0</v>
      </c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</row>
    <row r="43" ht="20" customHeight="1" spans="1:19">
      <c r="A43" s="111"/>
      <c r="B43" s="106" t="s">
        <v>246</v>
      </c>
      <c r="C43" s="112" t="s">
        <v>247</v>
      </c>
      <c r="D43" s="108">
        <f t="shared" ref="D43:D66" si="5">E43+P43</f>
        <v>0</v>
      </c>
      <c r="E43" s="109">
        <f t="shared" ref="E43:E66" si="6">F43+N43+O43</f>
        <v>0</v>
      </c>
      <c r="F43" s="100">
        <f t="shared" si="1"/>
        <v>0</v>
      </c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</row>
    <row r="44" ht="20" customHeight="1" spans="1:19">
      <c r="A44" s="111"/>
      <c r="B44" s="106" t="s">
        <v>248</v>
      </c>
      <c r="C44" s="112" t="s">
        <v>249</v>
      </c>
      <c r="D44" s="108">
        <f t="shared" si="5"/>
        <v>21.96</v>
      </c>
      <c r="E44" s="109">
        <f t="shared" si="6"/>
        <v>21.96</v>
      </c>
      <c r="F44" s="100">
        <f t="shared" si="1"/>
        <v>21.96</v>
      </c>
      <c r="G44">
        <v>3.84</v>
      </c>
      <c r="H44" s="109"/>
      <c r="I44" s="109"/>
      <c r="J44" s="109"/>
      <c r="K44" s="109"/>
      <c r="L44" s="109"/>
      <c r="M44" s="109">
        <v>18.12</v>
      </c>
      <c r="N44" s="109"/>
      <c r="O44" s="109"/>
      <c r="P44" s="109"/>
      <c r="Q44" s="109"/>
      <c r="R44" s="109"/>
      <c r="S44" s="109"/>
    </row>
    <row r="45" ht="20" customHeight="1" spans="1:19">
      <c r="A45" s="111"/>
      <c r="B45" s="106" t="s">
        <v>250</v>
      </c>
      <c r="C45" s="112" t="s">
        <v>251</v>
      </c>
      <c r="D45" s="108">
        <f t="shared" si="5"/>
        <v>45.42</v>
      </c>
      <c r="E45" s="109">
        <f t="shared" si="6"/>
        <v>45.42</v>
      </c>
      <c r="F45" s="100">
        <f t="shared" si="1"/>
        <v>45.42</v>
      </c>
      <c r="G45" s="109">
        <v>10</v>
      </c>
      <c r="H45" s="109"/>
      <c r="I45" s="109"/>
      <c r="J45" s="109"/>
      <c r="K45" s="109"/>
      <c r="L45" s="109"/>
      <c r="M45" s="109">
        <v>35.42</v>
      </c>
      <c r="N45" s="109"/>
      <c r="O45" s="109"/>
      <c r="P45" s="109"/>
      <c r="Q45" s="109"/>
      <c r="R45" s="109"/>
      <c r="S45" s="109"/>
    </row>
    <row r="46" ht="20" customHeight="1" spans="1:19">
      <c r="A46" s="111"/>
      <c r="B46" s="106" t="s">
        <v>252</v>
      </c>
      <c r="C46" s="112" t="s">
        <v>253</v>
      </c>
      <c r="D46" s="108">
        <f t="shared" si="5"/>
        <v>3</v>
      </c>
      <c r="E46" s="109">
        <f t="shared" si="6"/>
        <v>3</v>
      </c>
      <c r="F46" s="100">
        <f t="shared" si="1"/>
        <v>3</v>
      </c>
      <c r="G46">
        <v>3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</row>
    <row r="47" ht="20" customHeight="1" spans="1:19">
      <c r="A47" s="111"/>
      <c r="B47" s="106" t="s">
        <v>254</v>
      </c>
      <c r="C47" s="112" t="s">
        <v>255</v>
      </c>
      <c r="D47" s="108">
        <f t="shared" si="5"/>
        <v>0</v>
      </c>
      <c r="E47" s="109">
        <f t="shared" si="6"/>
        <v>0</v>
      </c>
      <c r="F47" s="100">
        <f t="shared" si="1"/>
        <v>0</v>
      </c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</row>
    <row r="48" ht="20" customHeight="1" spans="1:19">
      <c r="A48" s="111"/>
      <c r="B48" s="106" t="s">
        <v>256</v>
      </c>
      <c r="C48" s="112" t="s">
        <v>257</v>
      </c>
      <c r="D48" s="108">
        <f t="shared" si="5"/>
        <v>5.97</v>
      </c>
      <c r="E48" s="109">
        <f t="shared" si="6"/>
        <v>5.97</v>
      </c>
      <c r="F48" s="100">
        <f t="shared" si="1"/>
        <v>5.97</v>
      </c>
      <c r="G48">
        <v>1</v>
      </c>
      <c r="H48" s="109"/>
      <c r="I48" s="109"/>
      <c r="J48" s="109"/>
      <c r="K48" s="109"/>
      <c r="L48" s="109"/>
      <c r="M48" s="109">
        <v>4.97</v>
      </c>
      <c r="N48" s="109"/>
      <c r="O48" s="109"/>
      <c r="P48" s="109"/>
      <c r="Q48" s="109"/>
      <c r="R48" s="109"/>
      <c r="S48" s="109"/>
    </row>
    <row r="49" ht="20" customHeight="1" spans="1:19">
      <c r="A49" s="111"/>
      <c r="B49" s="106" t="s">
        <v>258</v>
      </c>
      <c r="C49" s="112" t="s">
        <v>259</v>
      </c>
      <c r="D49" s="108">
        <f t="shared" si="5"/>
        <v>1</v>
      </c>
      <c r="E49" s="109">
        <f t="shared" si="6"/>
        <v>1</v>
      </c>
      <c r="F49" s="100">
        <f t="shared" si="1"/>
        <v>1</v>
      </c>
      <c r="G49" s="109"/>
      <c r="H49" s="109"/>
      <c r="I49" s="109"/>
      <c r="J49" s="109"/>
      <c r="K49" s="109"/>
      <c r="L49" s="109"/>
      <c r="M49" s="109">
        <v>1</v>
      </c>
      <c r="N49" s="109"/>
      <c r="O49" s="109"/>
      <c r="P49" s="109"/>
      <c r="Q49" s="109"/>
      <c r="R49" s="109"/>
      <c r="S49" s="109"/>
    </row>
    <row r="50" ht="20" customHeight="1" spans="1:19">
      <c r="A50" s="111"/>
      <c r="B50" s="106" t="s">
        <v>260</v>
      </c>
      <c r="C50" s="112" t="s">
        <v>261</v>
      </c>
      <c r="D50" s="108">
        <f t="shared" si="5"/>
        <v>0</v>
      </c>
      <c r="E50" s="109">
        <f t="shared" si="6"/>
        <v>0</v>
      </c>
      <c r="F50" s="100">
        <f t="shared" si="1"/>
        <v>0</v>
      </c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</row>
    <row r="51" ht="20" customHeight="1" spans="1:19">
      <c r="A51" s="111"/>
      <c r="B51" s="106" t="s">
        <v>219</v>
      </c>
      <c r="C51" s="112" t="s">
        <v>262</v>
      </c>
      <c r="D51" s="108">
        <f t="shared" si="5"/>
        <v>24.86</v>
      </c>
      <c r="E51" s="109">
        <f t="shared" si="6"/>
        <v>24.86</v>
      </c>
      <c r="F51" s="100">
        <f t="shared" si="1"/>
        <v>24.86</v>
      </c>
      <c r="G51">
        <v>1.16</v>
      </c>
      <c r="H51" s="109"/>
      <c r="I51" s="109"/>
      <c r="J51" s="109"/>
      <c r="K51" s="109"/>
      <c r="L51" s="109"/>
      <c r="M51" s="109">
        <v>23.7</v>
      </c>
      <c r="N51" s="109"/>
      <c r="O51" s="109"/>
      <c r="P51" s="109"/>
      <c r="Q51" s="109"/>
      <c r="R51" s="109"/>
      <c r="S51" s="109"/>
    </row>
    <row r="52" ht="20" customHeight="1" spans="1:19">
      <c r="A52" s="105">
        <v>303</v>
      </c>
      <c r="B52" s="106"/>
      <c r="C52" s="107" t="s">
        <v>68</v>
      </c>
      <c r="D52" s="108">
        <f t="shared" si="5"/>
        <v>3720.03</v>
      </c>
      <c r="E52" s="109">
        <f t="shared" si="6"/>
        <v>3720.03</v>
      </c>
      <c r="F52" s="100">
        <f t="shared" si="1"/>
        <v>3720.03</v>
      </c>
      <c r="G52" s="109">
        <f>G53+G54+G55+G56+G57+G58+G59+G60+G61+G62+G63</f>
        <v>1098.11</v>
      </c>
      <c r="H52" s="109"/>
      <c r="I52" s="109"/>
      <c r="J52" s="109"/>
      <c r="K52" s="109"/>
      <c r="L52" s="109"/>
      <c r="M52" s="109">
        <f>M53+M54+M55+M56+M57+M58+M59+M60+M61+M62+M63</f>
        <v>2621.92</v>
      </c>
      <c r="N52" s="109"/>
      <c r="O52" s="109"/>
      <c r="P52" s="109"/>
      <c r="Q52" s="109"/>
      <c r="R52" s="109"/>
      <c r="S52" s="109"/>
    </row>
    <row r="53" ht="20" customHeight="1" spans="1:19">
      <c r="A53" s="111"/>
      <c r="B53" s="106" t="s">
        <v>195</v>
      </c>
      <c r="C53" s="112" t="s">
        <v>263</v>
      </c>
      <c r="D53" s="108">
        <f t="shared" si="5"/>
        <v>0</v>
      </c>
      <c r="E53" s="109">
        <f t="shared" si="6"/>
        <v>0</v>
      </c>
      <c r="F53" s="100">
        <f t="shared" si="1"/>
        <v>0</v>
      </c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</row>
    <row r="54" ht="20" customHeight="1" spans="1:19">
      <c r="A54" s="111"/>
      <c r="B54" s="106" t="s">
        <v>197</v>
      </c>
      <c r="C54" s="112" t="s">
        <v>264</v>
      </c>
      <c r="D54" s="108">
        <f t="shared" si="5"/>
        <v>263.45</v>
      </c>
      <c r="E54" s="109">
        <f t="shared" si="6"/>
        <v>263.45</v>
      </c>
      <c r="F54" s="100">
        <f t="shared" si="1"/>
        <v>263.45</v>
      </c>
      <c r="G54" s="114">
        <v>38.12</v>
      </c>
      <c r="H54" s="109"/>
      <c r="I54" s="109"/>
      <c r="J54" s="109"/>
      <c r="K54" s="109"/>
      <c r="L54" s="109"/>
      <c r="M54" s="109">
        <v>225.33</v>
      </c>
      <c r="N54" s="109"/>
      <c r="O54" s="109"/>
      <c r="P54" s="109"/>
      <c r="Q54" s="109"/>
      <c r="R54" s="109"/>
      <c r="S54" s="109"/>
    </row>
    <row r="55" ht="20" customHeight="1" spans="1:19">
      <c r="A55" s="111"/>
      <c r="B55" s="106" t="s">
        <v>199</v>
      </c>
      <c r="C55" s="112" t="s">
        <v>265</v>
      </c>
      <c r="D55" s="108">
        <f t="shared" si="5"/>
        <v>63.28</v>
      </c>
      <c r="E55" s="109">
        <f t="shared" si="6"/>
        <v>63.28</v>
      </c>
      <c r="F55" s="100">
        <f t="shared" si="1"/>
        <v>63.28</v>
      </c>
      <c r="G55" s="114">
        <v>63.28</v>
      </c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</row>
    <row r="56" ht="20" customHeight="1" spans="1:19">
      <c r="A56" s="111"/>
      <c r="B56" s="106" t="s">
        <v>224</v>
      </c>
      <c r="C56" s="112" t="s">
        <v>266</v>
      </c>
      <c r="D56" s="108">
        <f t="shared" si="5"/>
        <v>767.46</v>
      </c>
      <c r="E56" s="109">
        <f t="shared" si="6"/>
        <v>767.46</v>
      </c>
      <c r="F56" s="100">
        <f t="shared" si="1"/>
        <v>767.46</v>
      </c>
      <c r="G56" s="109">
        <v>132.61</v>
      </c>
      <c r="H56" s="109"/>
      <c r="I56" s="109"/>
      <c r="J56" s="109"/>
      <c r="K56" s="109"/>
      <c r="L56" s="109"/>
      <c r="M56" s="109">
        <v>634.85</v>
      </c>
      <c r="N56" s="109"/>
      <c r="O56" s="109"/>
      <c r="P56" s="109"/>
      <c r="Q56" s="109"/>
      <c r="R56" s="109"/>
      <c r="S56" s="109"/>
    </row>
    <row r="57" ht="20" customHeight="1" spans="1:19">
      <c r="A57" s="111"/>
      <c r="B57" s="106" t="s">
        <v>226</v>
      </c>
      <c r="C57" s="112" t="s">
        <v>267</v>
      </c>
      <c r="D57" s="108">
        <f t="shared" si="5"/>
        <v>2185.69</v>
      </c>
      <c r="E57" s="109">
        <f t="shared" si="6"/>
        <v>2185.69</v>
      </c>
      <c r="F57" s="100">
        <f t="shared" si="1"/>
        <v>2185.69</v>
      </c>
      <c r="G57" s="109">
        <v>749.36</v>
      </c>
      <c r="H57" s="109"/>
      <c r="I57" s="109"/>
      <c r="J57" s="109"/>
      <c r="K57" s="109"/>
      <c r="L57" s="109"/>
      <c r="M57" s="109">
        <v>1436.33</v>
      </c>
      <c r="N57" s="109"/>
      <c r="O57" s="109"/>
      <c r="P57" s="109"/>
      <c r="Q57" s="109"/>
      <c r="R57" s="109"/>
      <c r="S57" s="109"/>
    </row>
    <row r="58" ht="20" customHeight="1" spans="1:19">
      <c r="A58" s="111"/>
      <c r="B58" s="106" t="s">
        <v>201</v>
      </c>
      <c r="C58" s="112" t="s">
        <v>268</v>
      </c>
      <c r="D58" s="108">
        <f t="shared" si="5"/>
        <v>52.33</v>
      </c>
      <c r="E58" s="109">
        <f t="shared" si="6"/>
        <v>52.33</v>
      </c>
      <c r="F58" s="100">
        <f t="shared" si="1"/>
        <v>52.33</v>
      </c>
      <c r="G58" s="109">
        <v>41.36</v>
      </c>
      <c r="H58" s="109"/>
      <c r="I58" s="109"/>
      <c r="J58" s="109"/>
      <c r="K58" s="109"/>
      <c r="L58" s="109"/>
      <c r="M58" s="109">
        <v>10.97</v>
      </c>
      <c r="N58" s="109"/>
      <c r="O58" s="109"/>
      <c r="P58" s="109"/>
      <c r="Q58" s="109"/>
      <c r="R58" s="109"/>
      <c r="S58" s="109"/>
    </row>
    <row r="59" ht="20" customHeight="1" spans="1:19">
      <c r="A59" s="111"/>
      <c r="B59" s="106" t="s">
        <v>203</v>
      </c>
      <c r="C59" s="112" t="s">
        <v>269</v>
      </c>
      <c r="D59" s="108">
        <f t="shared" si="5"/>
        <v>387.82</v>
      </c>
      <c r="E59" s="109">
        <f t="shared" si="6"/>
        <v>387.82</v>
      </c>
      <c r="F59" s="100">
        <f t="shared" si="1"/>
        <v>387.82</v>
      </c>
      <c r="G59" s="109">
        <v>73.38</v>
      </c>
      <c r="H59" s="109"/>
      <c r="I59" s="109"/>
      <c r="J59" s="109"/>
      <c r="K59" s="109"/>
      <c r="L59" s="109"/>
      <c r="M59" s="109">
        <v>314.44</v>
      </c>
      <c r="N59" s="109"/>
      <c r="O59" s="109"/>
      <c r="P59" s="109"/>
      <c r="Q59" s="109"/>
      <c r="R59" s="109"/>
      <c r="S59" s="109"/>
    </row>
    <row r="60" ht="20" customHeight="1" spans="1:19">
      <c r="A60" s="111"/>
      <c r="B60" s="106" t="s">
        <v>205</v>
      </c>
      <c r="C60" s="112" t="s">
        <v>270</v>
      </c>
      <c r="D60" s="108">
        <f t="shared" si="5"/>
        <v>0</v>
      </c>
      <c r="E60" s="109">
        <f t="shared" si="6"/>
        <v>0</v>
      </c>
      <c r="F60" s="100">
        <f t="shared" si="1"/>
        <v>0</v>
      </c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</row>
    <row r="61" ht="20" customHeight="1" spans="1:19">
      <c r="A61" s="111"/>
      <c r="B61" s="106" t="s">
        <v>207</v>
      </c>
      <c r="C61" s="112" t="s">
        <v>271</v>
      </c>
      <c r="D61" s="108">
        <f t="shared" si="5"/>
        <v>0</v>
      </c>
      <c r="E61" s="109">
        <f t="shared" si="6"/>
        <v>0</v>
      </c>
      <c r="F61" s="100">
        <f t="shared" si="1"/>
        <v>0</v>
      </c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</row>
    <row r="62" ht="20" customHeight="1" spans="1:19">
      <c r="A62" s="111"/>
      <c r="B62" s="106" t="s">
        <v>209</v>
      </c>
      <c r="C62" s="112" t="s">
        <v>272</v>
      </c>
      <c r="D62" s="108">
        <f t="shared" si="5"/>
        <v>0</v>
      </c>
      <c r="E62" s="109">
        <f t="shared" si="6"/>
        <v>0</v>
      </c>
      <c r="F62" s="100">
        <f t="shared" si="1"/>
        <v>0</v>
      </c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</row>
    <row r="63" ht="20" customHeight="1" spans="1:19">
      <c r="A63" s="111"/>
      <c r="B63" s="106" t="s">
        <v>219</v>
      </c>
      <c r="C63" s="115" t="s">
        <v>273</v>
      </c>
      <c r="D63" s="108">
        <f t="shared" si="5"/>
        <v>0</v>
      </c>
      <c r="E63" s="109">
        <f t="shared" si="6"/>
        <v>0</v>
      </c>
      <c r="F63" s="100">
        <f t="shared" si="1"/>
        <v>0</v>
      </c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</row>
    <row r="64" ht="20" customHeight="1" spans="1:19">
      <c r="A64" s="116">
        <v>310</v>
      </c>
      <c r="C64" s="117" t="s">
        <v>274</v>
      </c>
      <c r="D64" s="100">
        <f t="shared" si="5"/>
        <v>14.1</v>
      </c>
      <c r="E64" s="100">
        <f t="shared" si="6"/>
        <v>14.1</v>
      </c>
      <c r="F64" s="100">
        <f t="shared" si="1"/>
        <v>14.1</v>
      </c>
      <c r="G64" s="118">
        <f>G65+G66</f>
        <v>5</v>
      </c>
      <c r="H64" s="110"/>
      <c r="I64" s="110"/>
      <c r="J64" s="110"/>
      <c r="K64" s="110"/>
      <c r="L64" s="110"/>
      <c r="M64" s="118">
        <f>M65+M66</f>
        <v>9.1</v>
      </c>
      <c r="N64" s="110"/>
      <c r="O64" s="110"/>
      <c r="P64" s="110"/>
      <c r="Q64" s="110"/>
      <c r="R64" s="110"/>
      <c r="S64" s="110"/>
    </row>
    <row r="65" ht="20" customHeight="1" spans="1:19">
      <c r="A65" s="110"/>
      <c r="B65" s="106" t="s">
        <v>195</v>
      </c>
      <c r="C65" s="110" t="s">
        <v>275</v>
      </c>
      <c r="D65" s="100">
        <f t="shared" si="5"/>
        <v>0</v>
      </c>
      <c r="E65" s="100">
        <f t="shared" si="6"/>
        <v>0</v>
      </c>
      <c r="F65" s="100">
        <f t="shared" si="1"/>
        <v>0</v>
      </c>
      <c r="G65" s="118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</row>
    <row r="66" ht="20" customHeight="1" spans="1:19">
      <c r="A66" s="110"/>
      <c r="B66" s="106" t="s">
        <v>197</v>
      </c>
      <c r="C66" s="110" t="s">
        <v>276</v>
      </c>
      <c r="D66" s="100">
        <f t="shared" si="5"/>
        <v>14.1</v>
      </c>
      <c r="E66" s="100">
        <f t="shared" si="6"/>
        <v>14.1</v>
      </c>
      <c r="F66" s="100">
        <f t="shared" si="1"/>
        <v>14.1</v>
      </c>
      <c r="G66" s="118">
        <v>5</v>
      </c>
      <c r="H66" s="110"/>
      <c r="I66" s="110"/>
      <c r="J66" s="110"/>
      <c r="K66" s="110"/>
      <c r="L66" s="110"/>
      <c r="M66" s="110">
        <v>9.1</v>
      </c>
      <c r="N66" s="110"/>
      <c r="O66" s="110"/>
      <c r="P66" s="110"/>
      <c r="Q66" s="110"/>
      <c r="R66" s="110"/>
      <c r="S66" s="110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4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J16" sqref="J16:J17"/>
    </sheetView>
  </sheetViews>
  <sheetFormatPr defaultColWidth="9" defaultRowHeight="13.5" outlineLevelCol="6"/>
  <cols>
    <col min="1" max="3" width="6.375" customWidth="1"/>
    <col min="4" max="4" width="27" customWidth="1"/>
    <col min="5" max="7" width="14.75" customWidth="1"/>
  </cols>
  <sheetData>
    <row r="1" ht="38" customHeight="1" spans="1:7">
      <c r="A1" s="3" t="s">
        <v>277</v>
      </c>
      <c r="B1" s="3"/>
      <c r="C1" s="3"/>
      <c r="D1" s="3"/>
      <c r="E1" s="3"/>
      <c r="F1" s="3"/>
      <c r="G1" s="3"/>
    </row>
    <row r="2" spans="1:7">
      <c r="A2" s="4" t="s">
        <v>1</v>
      </c>
      <c r="B2" s="66"/>
      <c r="C2" s="66"/>
      <c r="D2" s="66"/>
      <c r="E2" s="1"/>
      <c r="F2" s="1"/>
      <c r="G2" s="28" t="s">
        <v>2</v>
      </c>
    </row>
    <row r="3" spans="1:7">
      <c r="A3" s="69" t="s">
        <v>278</v>
      </c>
      <c r="B3" s="69"/>
      <c r="C3" s="69"/>
      <c r="D3" s="69"/>
      <c r="E3" s="67" t="s">
        <v>279</v>
      </c>
      <c r="F3" s="68"/>
      <c r="G3" s="70"/>
    </row>
    <row r="4" spans="1:7">
      <c r="A4" s="71" t="s">
        <v>71</v>
      </c>
      <c r="B4" s="71" t="s">
        <v>72</v>
      </c>
      <c r="C4" s="71" t="s">
        <v>73</v>
      </c>
      <c r="D4" s="71" t="s">
        <v>280</v>
      </c>
      <c r="E4" s="8" t="s">
        <v>65</v>
      </c>
      <c r="F4" s="8" t="s">
        <v>59</v>
      </c>
      <c r="G4" s="8" t="s">
        <v>60</v>
      </c>
    </row>
    <row r="5" ht="20" customHeight="1" spans="1:7">
      <c r="A5" s="71" t="s">
        <v>81</v>
      </c>
      <c r="B5" s="71" t="s">
        <v>82</v>
      </c>
      <c r="C5" s="71" t="s">
        <v>83</v>
      </c>
      <c r="D5" s="71" t="s">
        <v>84</v>
      </c>
      <c r="E5" s="71" t="s">
        <v>85</v>
      </c>
      <c r="F5" s="71" t="s">
        <v>86</v>
      </c>
      <c r="G5" s="71" t="s">
        <v>87</v>
      </c>
    </row>
    <row r="6" ht="30" customHeight="1" spans="1:7">
      <c r="A6" s="77"/>
      <c r="B6" s="77"/>
      <c r="C6" s="77"/>
      <c r="D6" s="80" t="s">
        <v>281</v>
      </c>
      <c r="E6" s="75">
        <f>F6+G6</f>
        <v>2447.42</v>
      </c>
      <c r="F6" s="75">
        <f>F7+F10</f>
        <v>8.22</v>
      </c>
      <c r="G6" s="75">
        <f>G7+G10</f>
        <v>2439.2</v>
      </c>
    </row>
    <row r="7" ht="30" customHeight="1" spans="1:7">
      <c r="A7" s="77" t="s">
        <v>282</v>
      </c>
      <c r="B7" s="77"/>
      <c r="C7" s="77"/>
      <c r="D7" s="81" t="s">
        <v>283</v>
      </c>
      <c r="E7" s="75">
        <f t="shared" ref="E7:E14" si="0">F7+G7</f>
        <v>8.22</v>
      </c>
      <c r="F7" s="75">
        <f>F8+F9</f>
        <v>8.22</v>
      </c>
      <c r="G7" s="75"/>
    </row>
    <row r="8" ht="30" customHeight="1" spans="1:7">
      <c r="A8" s="77"/>
      <c r="B8" s="77" t="s">
        <v>119</v>
      </c>
      <c r="C8" s="77"/>
      <c r="D8" s="81" t="s">
        <v>284</v>
      </c>
      <c r="E8" s="75">
        <f t="shared" si="0"/>
        <v>3.22</v>
      </c>
      <c r="F8" s="82">
        <v>3.22</v>
      </c>
      <c r="G8" s="75"/>
    </row>
    <row r="9" ht="30" customHeight="1" spans="1:7">
      <c r="A9" s="77"/>
      <c r="B9" s="77"/>
      <c r="C9" s="77" t="s">
        <v>139</v>
      </c>
      <c r="D9" s="81" t="s">
        <v>285</v>
      </c>
      <c r="E9" s="75">
        <f t="shared" si="0"/>
        <v>5</v>
      </c>
      <c r="F9" s="82">
        <v>5</v>
      </c>
      <c r="G9" s="75"/>
    </row>
    <row r="10" ht="30" customHeight="1" spans="1:7">
      <c r="A10" s="77"/>
      <c r="B10" s="77"/>
      <c r="C10" s="77" t="s">
        <v>119</v>
      </c>
      <c r="D10" s="81" t="s">
        <v>286</v>
      </c>
      <c r="E10" s="75">
        <f t="shared" si="0"/>
        <v>2439.2</v>
      </c>
      <c r="F10" s="75"/>
      <c r="G10" s="75">
        <f>G11</f>
        <v>2439.2</v>
      </c>
    </row>
    <row r="11" ht="30" customHeight="1" spans="1:7">
      <c r="A11" s="77" t="s">
        <v>282</v>
      </c>
      <c r="B11" s="77"/>
      <c r="C11" s="77"/>
      <c r="D11" s="81" t="s">
        <v>287</v>
      </c>
      <c r="E11" s="75">
        <f t="shared" si="0"/>
        <v>2439.2</v>
      </c>
      <c r="F11" s="75"/>
      <c r="G11" s="75">
        <f>G12</f>
        <v>2439.2</v>
      </c>
    </row>
    <row r="12" ht="30" customHeight="1" spans="1:7">
      <c r="A12" s="77"/>
      <c r="B12" s="77" t="s">
        <v>288</v>
      </c>
      <c r="C12" s="77"/>
      <c r="D12" s="81" t="s">
        <v>289</v>
      </c>
      <c r="E12" s="75">
        <f t="shared" si="0"/>
        <v>2439.2</v>
      </c>
      <c r="F12" s="75"/>
      <c r="G12" s="75">
        <f>G13+G14</f>
        <v>2439.2</v>
      </c>
    </row>
    <row r="13" ht="30" customHeight="1" spans="1:7">
      <c r="A13" s="77"/>
      <c r="B13" s="77"/>
      <c r="C13" s="77" t="s">
        <v>110</v>
      </c>
      <c r="D13" s="81" t="s">
        <v>290</v>
      </c>
      <c r="E13" s="75">
        <f t="shared" si="0"/>
        <v>2409.2</v>
      </c>
      <c r="F13" s="75"/>
      <c r="G13" s="82">
        <v>2409.2</v>
      </c>
    </row>
    <row r="14" ht="30" customHeight="1" spans="1:7">
      <c r="A14" s="77"/>
      <c r="B14" s="77"/>
      <c r="C14" s="77" t="s">
        <v>93</v>
      </c>
      <c r="D14" s="81" t="s">
        <v>291</v>
      </c>
      <c r="E14" s="75">
        <f t="shared" si="0"/>
        <v>30</v>
      </c>
      <c r="F14" s="75"/>
      <c r="G14" s="82">
        <v>30</v>
      </c>
    </row>
    <row r="15" ht="20" customHeight="1" spans="1:7">
      <c r="A15" s="77"/>
      <c r="B15" s="77"/>
      <c r="C15" s="77"/>
      <c r="D15" s="77"/>
      <c r="E15" s="75"/>
      <c r="F15" s="75"/>
      <c r="G15" s="75"/>
    </row>
    <row r="16" ht="20" customHeight="1" spans="1:7">
      <c r="A16" s="77"/>
      <c r="B16" s="77"/>
      <c r="C16" s="77"/>
      <c r="D16" s="77"/>
      <c r="E16" s="75"/>
      <c r="F16" s="75"/>
      <c r="G16" s="75"/>
    </row>
    <row r="17" ht="20" customHeight="1" spans="1:7">
      <c r="A17" s="77"/>
      <c r="B17" s="77"/>
      <c r="C17" s="77"/>
      <c r="D17" s="77"/>
      <c r="E17" s="75"/>
      <c r="F17" s="75"/>
      <c r="G17" s="75"/>
    </row>
    <row r="18" ht="20" customHeight="1" spans="1:7">
      <c r="A18" s="77"/>
      <c r="B18" s="77"/>
      <c r="C18" s="77"/>
      <c r="D18" s="77"/>
      <c r="E18" s="75"/>
      <c r="F18" s="75"/>
      <c r="G18" s="75"/>
    </row>
    <row r="19" ht="20" customHeight="1" spans="1:7">
      <c r="A19" s="77"/>
      <c r="B19" s="77"/>
      <c r="C19" s="77"/>
      <c r="D19" s="77"/>
      <c r="E19" s="75"/>
      <c r="F19" s="75"/>
      <c r="G19" s="75"/>
    </row>
    <row r="20" ht="20" customHeight="1" spans="1:7">
      <c r="A20" s="77"/>
      <c r="B20" s="77"/>
      <c r="C20" s="77"/>
      <c r="D20" s="77"/>
      <c r="E20" s="75"/>
      <c r="F20" s="75"/>
      <c r="G20" s="75"/>
    </row>
    <row r="21" ht="20" customHeight="1" spans="1:7">
      <c r="A21" s="77"/>
      <c r="B21" s="77"/>
      <c r="C21" s="77"/>
      <c r="D21" s="77"/>
      <c r="E21" s="75"/>
      <c r="F21" s="75"/>
      <c r="G21" s="75"/>
    </row>
    <row r="22" ht="20" customHeight="1" spans="1:7">
      <c r="A22" s="77"/>
      <c r="B22" s="77"/>
      <c r="C22" s="77"/>
      <c r="D22" s="77"/>
      <c r="E22" s="75"/>
      <c r="F22" s="75"/>
      <c r="G22" s="75"/>
    </row>
    <row r="23" ht="20" customHeight="1" spans="1:7">
      <c r="A23" s="77"/>
      <c r="B23" s="77"/>
      <c r="C23" s="77"/>
      <c r="D23" s="77"/>
      <c r="E23" s="75"/>
      <c r="F23" s="75"/>
      <c r="G23" s="75"/>
    </row>
    <row r="24" ht="20" customHeight="1" spans="1:7">
      <c r="A24" s="77"/>
      <c r="B24" s="77"/>
      <c r="C24" s="77"/>
      <c r="D24" s="77"/>
      <c r="E24" s="75"/>
      <c r="F24" s="75"/>
      <c r="G24" s="75"/>
    </row>
    <row r="25" ht="20" customHeight="1" spans="1:7">
      <c r="A25" s="77"/>
      <c r="B25" s="77"/>
      <c r="C25" s="77"/>
      <c r="D25" s="77"/>
      <c r="E25" s="75"/>
      <c r="F25" s="75"/>
      <c r="G25" s="75"/>
    </row>
    <row r="26" ht="20" customHeight="1" spans="1:7">
      <c r="A26" s="77"/>
      <c r="B26" s="77"/>
      <c r="C26" s="77"/>
      <c r="D26" s="77"/>
      <c r="E26" s="75"/>
      <c r="F26" s="75"/>
      <c r="G26" s="7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C1" workbookViewId="0">
      <selection activeCell="N111" sqref="N111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65"/>
      <c r="B1" s="65"/>
      <c r="C1" s="65"/>
      <c r="D1" s="65"/>
      <c r="E1" s="65"/>
    </row>
    <row r="2" ht="39.95" customHeight="1" spans="1:18">
      <c r="A2" s="3" t="s">
        <v>292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66"/>
      <c r="C3" s="66"/>
      <c r="D3" s="1"/>
      <c r="E3" s="1"/>
      <c r="F3" s="1"/>
      <c r="G3" s="1"/>
      <c r="H3" s="1"/>
      <c r="I3" s="1"/>
      <c r="J3" s="66"/>
      <c r="K3" s="66"/>
      <c r="L3" s="66"/>
      <c r="M3" s="1"/>
      <c r="N3" s="1"/>
      <c r="O3" s="1"/>
      <c r="P3" s="1"/>
      <c r="Q3" s="1"/>
      <c r="R3" s="28" t="s">
        <v>2</v>
      </c>
    </row>
    <row r="4" ht="20.1" customHeight="1" spans="1:18">
      <c r="A4" s="67" t="s">
        <v>4</v>
      </c>
      <c r="B4" s="68"/>
      <c r="C4" s="68"/>
      <c r="D4" s="68"/>
      <c r="E4" s="68"/>
      <c r="F4" s="68"/>
      <c r="G4" s="68"/>
      <c r="H4" s="68"/>
      <c r="I4" s="70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9" t="s">
        <v>293</v>
      </c>
      <c r="B5" s="69"/>
      <c r="C5" s="69"/>
      <c r="D5" s="67" t="s">
        <v>180</v>
      </c>
      <c r="E5" s="68"/>
      <c r="F5" s="70"/>
      <c r="G5" s="67" t="s">
        <v>294</v>
      </c>
      <c r="H5" s="68"/>
      <c r="I5" s="70"/>
      <c r="J5" s="69" t="s">
        <v>295</v>
      </c>
      <c r="K5" s="69"/>
      <c r="L5" s="69"/>
      <c r="M5" s="67" t="s">
        <v>180</v>
      </c>
      <c r="N5" s="68"/>
      <c r="O5" s="70"/>
      <c r="P5" s="67" t="s">
        <v>294</v>
      </c>
      <c r="Q5" s="68"/>
      <c r="R5" s="70"/>
    </row>
    <row r="6" spans="1:18">
      <c r="A6" s="71" t="s">
        <v>71</v>
      </c>
      <c r="B6" s="71" t="s">
        <v>72</v>
      </c>
      <c r="C6" s="71" t="s">
        <v>280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71" t="s">
        <v>71</v>
      </c>
      <c r="K6" s="71" t="s">
        <v>72</v>
      </c>
      <c r="L6" s="71" t="s">
        <v>280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71" t="s">
        <v>81</v>
      </c>
      <c r="B7" s="71" t="s">
        <v>82</v>
      </c>
      <c r="C7" s="71" t="s">
        <v>83</v>
      </c>
      <c r="D7" s="71" t="s">
        <v>84</v>
      </c>
      <c r="E7" s="71" t="s">
        <v>85</v>
      </c>
      <c r="F7" s="71" t="s">
        <v>86</v>
      </c>
      <c r="G7" s="71" t="s">
        <v>87</v>
      </c>
      <c r="H7" s="71" t="s">
        <v>88</v>
      </c>
      <c r="I7" s="71" t="s">
        <v>89</v>
      </c>
      <c r="J7" s="71" t="s">
        <v>90</v>
      </c>
      <c r="K7" s="71" t="s">
        <v>91</v>
      </c>
      <c r="L7" s="71" t="s">
        <v>92</v>
      </c>
      <c r="M7" s="71" t="s">
        <v>93</v>
      </c>
      <c r="N7" s="71" t="s">
        <v>94</v>
      </c>
      <c r="O7" s="71" t="s">
        <v>95</v>
      </c>
      <c r="P7" s="71" t="s">
        <v>96</v>
      </c>
      <c r="Q7" s="71" t="s">
        <v>97</v>
      </c>
      <c r="R7" s="71" t="s">
        <v>98</v>
      </c>
    </row>
    <row r="8" spans="1:18">
      <c r="A8" s="72" t="s">
        <v>296</v>
      </c>
      <c r="B8" s="73" t="s">
        <v>297</v>
      </c>
      <c r="C8" s="74" t="s">
        <v>298</v>
      </c>
      <c r="D8" s="75">
        <f>E8+F8</f>
        <v>670.02</v>
      </c>
      <c r="E8" s="75">
        <f>E9+E10+E11+E12</f>
        <v>670.02</v>
      </c>
      <c r="F8" s="75">
        <f>F9+F10+F11+F12</f>
        <v>0</v>
      </c>
      <c r="G8" s="75"/>
      <c r="H8" s="75"/>
      <c r="I8" s="75"/>
      <c r="J8" s="72" t="s">
        <v>299</v>
      </c>
      <c r="K8" s="72" t="s">
        <v>297</v>
      </c>
      <c r="L8" s="74" t="s">
        <v>66</v>
      </c>
      <c r="M8" s="75">
        <f>N8+O8</f>
        <v>670.02</v>
      </c>
      <c r="N8" s="75">
        <f>N9+N10+N11+N12+N13+N14+N15+N16+N18+N17+N19+N20+N21</f>
        <v>670.02</v>
      </c>
      <c r="O8" s="75">
        <f>O9+O10+O11+O12+O13+O14+O15+O16+O18+O17+O19+O20</f>
        <v>0</v>
      </c>
      <c r="P8" s="75"/>
      <c r="Q8" s="75"/>
      <c r="R8" s="75"/>
    </row>
    <row r="9" spans="1:18">
      <c r="A9" s="73"/>
      <c r="B9" s="73" t="s">
        <v>195</v>
      </c>
      <c r="C9" s="76" t="s">
        <v>300</v>
      </c>
      <c r="D9" s="75">
        <f t="shared" ref="D9:D40" si="0">E9+F9</f>
        <v>270.87</v>
      </c>
      <c r="E9" s="75">
        <v>270.87</v>
      </c>
      <c r="F9" s="75"/>
      <c r="G9" s="75"/>
      <c r="H9" s="75"/>
      <c r="I9" s="75"/>
      <c r="J9" s="73"/>
      <c r="K9" s="73" t="s">
        <v>195</v>
      </c>
      <c r="L9" s="76" t="s">
        <v>301</v>
      </c>
      <c r="M9" s="75">
        <f t="shared" ref="M9:M40" si="1">N9+O9</f>
        <v>107.36</v>
      </c>
      <c r="N9" s="75">
        <v>107.36</v>
      </c>
      <c r="O9" s="75"/>
      <c r="P9" s="75"/>
      <c r="Q9" s="75"/>
      <c r="R9" s="75"/>
    </row>
    <row r="10" spans="1:18">
      <c r="A10" s="73"/>
      <c r="B10" s="73" t="s">
        <v>197</v>
      </c>
      <c r="C10" s="76" t="s">
        <v>302</v>
      </c>
      <c r="D10" s="75">
        <f t="shared" si="0"/>
        <v>175.56</v>
      </c>
      <c r="E10" s="75">
        <v>175.56</v>
      </c>
      <c r="F10" s="75"/>
      <c r="G10" s="75"/>
      <c r="H10" s="75"/>
      <c r="I10" s="75"/>
      <c r="J10" s="73"/>
      <c r="K10" s="73" t="s">
        <v>197</v>
      </c>
      <c r="L10" s="76" t="s">
        <v>303</v>
      </c>
      <c r="M10" s="75">
        <f t="shared" si="1"/>
        <v>137.27</v>
      </c>
      <c r="N10" s="75">
        <v>137.27</v>
      </c>
      <c r="O10" s="75"/>
      <c r="P10" s="75"/>
      <c r="Q10" s="75"/>
      <c r="R10" s="75"/>
    </row>
    <row r="11" spans="1:18">
      <c r="A11" s="73"/>
      <c r="B11" s="73" t="s">
        <v>199</v>
      </c>
      <c r="C11" s="76" t="s">
        <v>172</v>
      </c>
      <c r="D11" s="75">
        <f t="shared" si="0"/>
        <v>31.11</v>
      </c>
      <c r="E11" s="75">
        <v>31.11</v>
      </c>
      <c r="F11" s="75"/>
      <c r="G11" s="75"/>
      <c r="H11" s="75"/>
      <c r="I11" s="75"/>
      <c r="J11" s="73"/>
      <c r="K11" s="73" t="s">
        <v>199</v>
      </c>
      <c r="L11" s="76" t="s">
        <v>304</v>
      </c>
      <c r="M11" s="75">
        <f t="shared" si="1"/>
        <v>8.7</v>
      </c>
      <c r="N11" s="75">
        <v>8.7</v>
      </c>
      <c r="O11" s="75"/>
      <c r="P11" s="75"/>
      <c r="Q11" s="75"/>
      <c r="R11" s="75"/>
    </row>
    <row r="12" spans="1:18">
      <c r="A12" s="73"/>
      <c r="B12" s="73" t="s">
        <v>219</v>
      </c>
      <c r="C12" s="76" t="s">
        <v>305</v>
      </c>
      <c r="D12" s="75">
        <f t="shared" si="0"/>
        <v>192.48</v>
      </c>
      <c r="E12" s="75">
        <v>192.48</v>
      </c>
      <c r="F12" s="75"/>
      <c r="G12" s="75"/>
      <c r="H12" s="75"/>
      <c r="I12" s="75"/>
      <c r="J12" s="73"/>
      <c r="K12" s="73" t="s">
        <v>201</v>
      </c>
      <c r="L12" s="76" t="s">
        <v>306</v>
      </c>
      <c r="M12" s="75">
        <f t="shared" si="1"/>
        <v>0</v>
      </c>
      <c r="N12" s="75"/>
      <c r="O12" s="75"/>
      <c r="P12" s="75"/>
      <c r="Q12" s="75"/>
      <c r="R12" s="75"/>
    </row>
    <row r="13" spans="1:18">
      <c r="A13" s="72" t="s">
        <v>307</v>
      </c>
      <c r="B13" s="72" t="s">
        <v>297</v>
      </c>
      <c r="C13" s="74" t="s">
        <v>308</v>
      </c>
      <c r="D13" s="75">
        <f t="shared" si="0"/>
        <v>142.1</v>
      </c>
      <c r="E13" s="75">
        <f>E14+E15+E16+E17+E18+E19+E20+E21+E22+E23</f>
        <v>28.16</v>
      </c>
      <c r="F13" s="75">
        <f>F14+F15+F16+F17+F18+F19+F20+F21+F22+F23</f>
        <v>113.94</v>
      </c>
      <c r="G13" s="75"/>
      <c r="H13" s="75"/>
      <c r="I13" s="75"/>
      <c r="J13" s="73"/>
      <c r="K13" s="73" t="s">
        <v>203</v>
      </c>
      <c r="L13" s="76" t="s">
        <v>309</v>
      </c>
      <c r="M13" s="75">
        <f t="shared" si="1"/>
        <v>17.54</v>
      </c>
      <c r="N13" s="75">
        <v>17.54</v>
      </c>
      <c r="O13" s="75"/>
      <c r="P13" s="75"/>
      <c r="Q13" s="75"/>
      <c r="R13" s="75"/>
    </row>
    <row r="14" spans="1:18">
      <c r="A14" s="73"/>
      <c r="B14" s="73" t="s">
        <v>195</v>
      </c>
      <c r="C14" s="76" t="s">
        <v>310</v>
      </c>
      <c r="D14" s="75">
        <f t="shared" si="0"/>
        <v>19.76</v>
      </c>
      <c r="E14" s="75">
        <v>9.76</v>
      </c>
      <c r="F14" s="75">
        <v>10</v>
      </c>
      <c r="G14" s="75"/>
      <c r="H14" s="75"/>
      <c r="I14" s="75"/>
      <c r="J14" s="73"/>
      <c r="K14" s="73" t="s">
        <v>205</v>
      </c>
      <c r="L14" s="76" t="s">
        <v>311</v>
      </c>
      <c r="M14" s="75">
        <f t="shared" si="1"/>
        <v>49.16</v>
      </c>
      <c r="N14" s="75">
        <v>49.16</v>
      </c>
      <c r="O14" s="75"/>
      <c r="P14" s="75"/>
      <c r="Q14" s="75"/>
      <c r="R14" s="75"/>
    </row>
    <row r="15" spans="1:18">
      <c r="A15" s="73"/>
      <c r="B15" s="73" t="s">
        <v>197</v>
      </c>
      <c r="C15" s="76" t="s">
        <v>312</v>
      </c>
      <c r="D15" s="75">
        <f t="shared" si="0"/>
        <v>0</v>
      </c>
      <c r="E15" s="75"/>
      <c r="F15" s="75"/>
      <c r="G15" s="75"/>
      <c r="H15" s="75"/>
      <c r="I15" s="75"/>
      <c r="J15" s="73"/>
      <c r="K15" s="73" t="s">
        <v>207</v>
      </c>
      <c r="L15" s="76" t="s">
        <v>313</v>
      </c>
      <c r="M15" s="75">
        <f t="shared" si="1"/>
        <v>0</v>
      </c>
      <c r="N15" s="75"/>
      <c r="O15" s="75"/>
      <c r="P15" s="75"/>
      <c r="Q15" s="75"/>
      <c r="R15" s="75"/>
    </row>
    <row r="16" spans="1:18">
      <c r="A16" s="73"/>
      <c r="B16" s="73" t="s">
        <v>199</v>
      </c>
      <c r="C16" s="76" t="s">
        <v>314</v>
      </c>
      <c r="D16" s="75">
        <f t="shared" si="0"/>
        <v>1</v>
      </c>
      <c r="E16" s="75">
        <v>1</v>
      </c>
      <c r="F16" s="75"/>
      <c r="G16" s="75"/>
      <c r="H16" s="75"/>
      <c r="I16" s="75"/>
      <c r="J16" s="73"/>
      <c r="K16" s="73" t="s">
        <v>209</v>
      </c>
      <c r="L16" s="76" t="s">
        <v>315</v>
      </c>
      <c r="M16" s="75">
        <f t="shared" si="1"/>
        <v>0</v>
      </c>
      <c r="N16" s="75"/>
      <c r="O16" s="75"/>
      <c r="P16" s="75"/>
      <c r="Q16" s="75"/>
      <c r="R16" s="75"/>
    </row>
    <row r="17" spans="1:18">
      <c r="A17" s="73"/>
      <c r="B17" s="73" t="s">
        <v>224</v>
      </c>
      <c r="C17" s="76" t="s">
        <v>316</v>
      </c>
      <c r="D17" s="75">
        <f t="shared" si="0"/>
        <v>0</v>
      </c>
      <c r="E17" s="75"/>
      <c r="F17" s="75"/>
      <c r="G17" s="75"/>
      <c r="H17" s="75"/>
      <c r="I17" s="75"/>
      <c r="J17" s="73"/>
      <c r="K17" s="73" t="s">
        <v>211</v>
      </c>
      <c r="L17" s="76" t="s">
        <v>317</v>
      </c>
      <c r="M17" s="75">
        <f t="shared" si="1"/>
        <v>0</v>
      </c>
      <c r="N17" s="75"/>
      <c r="O17" s="75"/>
      <c r="P17" s="75"/>
      <c r="Q17" s="75"/>
      <c r="R17" s="75"/>
    </row>
    <row r="18" spans="1:18">
      <c r="A18" s="73"/>
      <c r="B18" s="73" t="s">
        <v>226</v>
      </c>
      <c r="C18" s="76" t="s">
        <v>318</v>
      </c>
      <c r="D18" s="75">
        <f t="shared" si="0"/>
        <v>109.84</v>
      </c>
      <c r="E18" s="75">
        <v>13.84</v>
      </c>
      <c r="F18" s="75">
        <v>96</v>
      </c>
      <c r="G18" s="75"/>
      <c r="H18" s="75"/>
      <c r="I18" s="75"/>
      <c r="J18" s="73"/>
      <c r="K18" s="73" t="s">
        <v>213</v>
      </c>
      <c r="L18" s="76" t="s">
        <v>319</v>
      </c>
      <c r="M18" s="75">
        <f t="shared" si="1"/>
        <v>0</v>
      </c>
      <c r="N18" s="75"/>
      <c r="O18" s="75"/>
      <c r="P18" s="75"/>
      <c r="Q18" s="75"/>
      <c r="R18" s="75"/>
    </row>
    <row r="19" spans="1:18">
      <c r="A19" s="73"/>
      <c r="B19" s="73" t="s">
        <v>201</v>
      </c>
      <c r="C19" s="76" t="s">
        <v>320</v>
      </c>
      <c r="D19" s="75">
        <f t="shared" si="0"/>
        <v>1.9</v>
      </c>
      <c r="E19" s="75">
        <v>0.4</v>
      </c>
      <c r="F19" s="75">
        <v>1.5</v>
      </c>
      <c r="G19" s="75"/>
      <c r="H19" s="75"/>
      <c r="I19" s="75"/>
      <c r="J19" s="73"/>
      <c r="K19" s="73" t="s">
        <v>215</v>
      </c>
      <c r="L19" s="76" t="s">
        <v>172</v>
      </c>
      <c r="M19" s="75">
        <f t="shared" si="1"/>
        <v>31.11</v>
      </c>
      <c r="N19" s="75">
        <v>31.11</v>
      </c>
      <c r="O19" s="75"/>
      <c r="P19" s="75"/>
      <c r="Q19" s="75"/>
      <c r="R19" s="75"/>
    </row>
    <row r="20" spans="1:18">
      <c r="A20" s="73"/>
      <c r="B20" s="73" t="s">
        <v>203</v>
      </c>
      <c r="C20" s="76" t="s">
        <v>321</v>
      </c>
      <c r="D20" s="75">
        <f t="shared" si="0"/>
        <v>3.2</v>
      </c>
      <c r="E20" s="75"/>
      <c r="F20" s="75">
        <v>3.2</v>
      </c>
      <c r="G20" s="75"/>
      <c r="H20" s="75"/>
      <c r="I20" s="75"/>
      <c r="J20" s="73"/>
      <c r="K20" s="73" t="s">
        <v>217</v>
      </c>
      <c r="L20" s="76" t="s">
        <v>322</v>
      </c>
      <c r="M20" s="75">
        <f t="shared" si="1"/>
        <v>0</v>
      </c>
      <c r="N20" s="75"/>
      <c r="O20" s="75"/>
      <c r="P20" s="75"/>
      <c r="Q20" s="75"/>
      <c r="R20" s="75"/>
    </row>
    <row r="21" spans="1:18">
      <c r="A21" s="73"/>
      <c r="B21" s="73" t="s">
        <v>205</v>
      </c>
      <c r="C21" s="76" t="s">
        <v>323</v>
      </c>
      <c r="D21" s="75">
        <f t="shared" si="0"/>
        <v>1</v>
      </c>
      <c r="E21" s="75">
        <v>1</v>
      </c>
      <c r="F21" s="75"/>
      <c r="G21" s="75"/>
      <c r="H21" s="75"/>
      <c r="I21" s="75"/>
      <c r="J21" s="73"/>
      <c r="K21" s="73" t="s">
        <v>219</v>
      </c>
      <c r="L21" s="76" t="s">
        <v>305</v>
      </c>
      <c r="M21" s="75">
        <f t="shared" si="1"/>
        <v>318.88</v>
      </c>
      <c r="N21" s="75">
        <v>318.88</v>
      </c>
      <c r="O21" s="75"/>
      <c r="P21" s="75"/>
      <c r="Q21" s="75"/>
      <c r="R21" s="75"/>
    </row>
    <row r="22" spans="1:18">
      <c r="A22" s="73"/>
      <c r="B22" s="73" t="s">
        <v>207</v>
      </c>
      <c r="C22" s="76" t="s">
        <v>324</v>
      </c>
      <c r="D22" s="75">
        <f t="shared" si="0"/>
        <v>4.24</v>
      </c>
      <c r="E22" s="75">
        <v>1</v>
      </c>
      <c r="F22" s="75">
        <v>3.24</v>
      </c>
      <c r="G22" s="75"/>
      <c r="H22" s="75"/>
      <c r="I22" s="75"/>
      <c r="J22" s="72" t="s">
        <v>325</v>
      </c>
      <c r="K22" s="72" t="s">
        <v>297</v>
      </c>
      <c r="L22" s="74" t="s">
        <v>67</v>
      </c>
      <c r="M22" s="75">
        <f t="shared" si="1"/>
        <v>142.1</v>
      </c>
      <c r="N22" s="75">
        <f>N23+N24+N25+N26+N27+N28+N29+N30+N31+N32+N33+N34+N35+N36+N37+N38+N39+N40+N41+N42+N43+N44+N46+N45+N47+N48+N49</f>
        <v>28.16</v>
      </c>
      <c r="O22" s="75">
        <f>O23+O24+O25+O26+O27+O28+O29+O30+O31+O32+O33+O34+O35+O36+O37+O38+O39+O40+O41+O42+O43+O44+O46+O45+O47+O48+O49</f>
        <v>113.94</v>
      </c>
      <c r="P22" s="75"/>
      <c r="Q22" s="75"/>
      <c r="R22" s="75"/>
    </row>
    <row r="23" spans="1:18">
      <c r="A23" s="73"/>
      <c r="B23" s="73" t="s">
        <v>219</v>
      </c>
      <c r="C23" s="76" t="s">
        <v>326</v>
      </c>
      <c r="D23" s="75">
        <f t="shared" si="0"/>
        <v>1.16</v>
      </c>
      <c r="E23" s="75">
        <v>1.16</v>
      </c>
      <c r="F23" s="75"/>
      <c r="G23" s="75"/>
      <c r="H23" s="75"/>
      <c r="I23" s="75"/>
      <c r="J23" s="73"/>
      <c r="K23" s="73" t="s">
        <v>195</v>
      </c>
      <c r="L23" s="76" t="s">
        <v>327</v>
      </c>
      <c r="M23" s="75">
        <f t="shared" si="1"/>
        <v>5.09</v>
      </c>
      <c r="N23" s="75">
        <v>1.79</v>
      </c>
      <c r="O23" s="75">
        <v>3.3</v>
      </c>
      <c r="P23" s="75"/>
      <c r="Q23" s="75"/>
      <c r="R23" s="75"/>
    </row>
    <row r="24" spans="1:18">
      <c r="A24" s="72" t="s">
        <v>328</v>
      </c>
      <c r="B24" s="72" t="s">
        <v>297</v>
      </c>
      <c r="C24" s="74" t="s">
        <v>329</v>
      </c>
      <c r="D24" s="75">
        <f t="shared" si="0"/>
        <v>6</v>
      </c>
      <c r="E24" s="75">
        <v>5</v>
      </c>
      <c r="F24" s="75">
        <f>F25+F27+F29+F28+F30+F31</f>
        <v>1</v>
      </c>
      <c r="G24" s="75"/>
      <c r="H24" s="75"/>
      <c r="I24" s="75"/>
      <c r="J24" s="73"/>
      <c r="K24" s="73" t="s">
        <v>197</v>
      </c>
      <c r="L24" s="76" t="s">
        <v>330</v>
      </c>
      <c r="M24" s="75">
        <f t="shared" si="1"/>
        <v>5.17</v>
      </c>
      <c r="N24" s="75">
        <v>2.17</v>
      </c>
      <c r="O24" s="75">
        <v>3</v>
      </c>
      <c r="P24" s="75"/>
      <c r="Q24" s="75"/>
      <c r="R24" s="75"/>
    </row>
    <row r="25" spans="1:18">
      <c r="A25" s="73"/>
      <c r="B25" s="73" t="s">
        <v>195</v>
      </c>
      <c r="C25" s="76" t="s">
        <v>331</v>
      </c>
      <c r="D25" s="75">
        <f t="shared" si="0"/>
        <v>0</v>
      </c>
      <c r="E25" s="75"/>
      <c r="F25" s="75"/>
      <c r="G25" s="75"/>
      <c r="H25" s="75"/>
      <c r="I25" s="75"/>
      <c r="J25" s="73"/>
      <c r="K25" s="73" t="s">
        <v>199</v>
      </c>
      <c r="L25" s="76" t="s">
        <v>332</v>
      </c>
      <c r="M25" s="75">
        <f t="shared" si="1"/>
        <v>0</v>
      </c>
      <c r="N25" s="75"/>
      <c r="O25" s="75"/>
      <c r="P25" s="75"/>
      <c r="Q25" s="75"/>
      <c r="R25" s="75"/>
    </row>
    <row r="26" spans="1:18">
      <c r="A26" s="73"/>
      <c r="B26" s="73" t="s">
        <v>197</v>
      </c>
      <c r="C26" s="76" t="s">
        <v>333</v>
      </c>
      <c r="D26" s="75">
        <f t="shared" si="0"/>
        <v>0</v>
      </c>
      <c r="E26" s="75"/>
      <c r="F26" s="75"/>
      <c r="G26" s="75"/>
      <c r="H26" s="75"/>
      <c r="I26" s="75"/>
      <c r="J26" s="73"/>
      <c r="K26" s="73" t="s">
        <v>224</v>
      </c>
      <c r="L26" s="76" t="s">
        <v>334</v>
      </c>
      <c r="M26" s="75">
        <f t="shared" si="1"/>
        <v>0</v>
      </c>
      <c r="N26" s="75"/>
      <c r="O26" s="75"/>
      <c r="P26" s="75"/>
      <c r="Q26" s="75"/>
      <c r="R26" s="75"/>
    </row>
    <row r="27" spans="1:18">
      <c r="A27" s="73"/>
      <c r="B27" s="73" t="s">
        <v>199</v>
      </c>
      <c r="C27" s="76" t="s">
        <v>335</v>
      </c>
      <c r="D27" s="75">
        <f t="shared" si="0"/>
        <v>0</v>
      </c>
      <c r="E27" s="75"/>
      <c r="F27" s="75"/>
      <c r="G27" s="75"/>
      <c r="H27" s="75"/>
      <c r="I27" s="75"/>
      <c r="J27" s="73"/>
      <c r="K27" s="73" t="s">
        <v>226</v>
      </c>
      <c r="L27" s="76" t="s">
        <v>336</v>
      </c>
      <c r="M27" s="75">
        <f t="shared" si="1"/>
        <v>0.7</v>
      </c>
      <c r="N27" s="75">
        <v>0.7</v>
      </c>
      <c r="O27" s="75"/>
      <c r="P27" s="75"/>
      <c r="Q27" s="75"/>
      <c r="R27" s="75"/>
    </row>
    <row r="28" spans="1:18">
      <c r="A28" s="73"/>
      <c r="B28" s="73" t="s">
        <v>226</v>
      </c>
      <c r="C28" s="76" t="s">
        <v>337</v>
      </c>
      <c r="D28" s="75">
        <f t="shared" si="0"/>
        <v>0</v>
      </c>
      <c r="E28" s="75"/>
      <c r="F28" s="75"/>
      <c r="G28" s="75"/>
      <c r="H28" s="75"/>
      <c r="I28" s="75"/>
      <c r="J28" s="73"/>
      <c r="K28" s="73" t="s">
        <v>201</v>
      </c>
      <c r="L28" s="76" t="s">
        <v>338</v>
      </c>
      <c r="M28" s="75">
        <f t="shared" si="1"/>
        <v>2.7</v>
      </c>
      <c r="N28" s="75">
        <v>0.7</v>
      </c>
      <c r="O28" s="75">
        <v>2</v>
      </c>
      <c r="P28" s="75"/>
      <c r="Q28" s="75"/>
      <c r="R28" s="75"/>
    </row>
    <row r="29" spans="1:18">
      <c r="A29" s="73"/>
      <c r="B29" s="73" t="s">
        <v>201</v>
      </c>
      <c r="C29" s="76" t="s">
        <v>339</v>
      </c>
      <c r="D29" s="75">
        <f t="shared" si="0"/>
        <v>1</v>
      </c>
      <c r="E29" s="75"/>
      <c r="F29" s="75">
        <v>1</v>
      </c>
      <c r="G29" s="75"/>
      <c r="H29" s="75"/>
      <c r="I29" s="75"/>
      <c r="J29" s="73"/>
      <c r="K29" s="73" t="s">
        <v>203</v>
      </c>
      <c r="L29" s="76" t="s">
        <v>340</v>
      </c>
      <c r="M29" s="75">
        <f t="shared" si="1"/>
        <v>3.1</v>
      </c>
      <c r="N29" s="75">
        <v>1.4</v>
      </c>
      <c r="O29" s="75">
        <v>1.7</v>
      </c>
      <c r="P29" s="75"/>
      <c r="Q29" s="75"/>
      <c r="R29" s="75"/>
    </row>
    <row r="30" spans="1:18">
      <c r="A30" s="73"/>
      <c r="B30" s="73" t="s">
        <v>203</v>
      </c>
      <c r="C30" s="76" t="s">
        <v>341</v>
      </c>
      <c r="D30" s="75">
        <f t="shared" si="0"/>
        <v>0</v>
      </c>
      <c r="E30" s="75"/>
      <c r="F30" s="75"/>
      <c r="G30" s="75"/>
      <c r="H30" s="75"/>
      <c r="I30" s="75"/>
      <c r="J30" s="73"/>
      <c r="K30" s="73" t="s">
        <v>205</v>
      </c>
      <c r="L30" s="76" t="s">
        <v>342</v>
      </c>
      <c r="M30" s="75">
        <f t="shared" si="1"/>
        <v>0</v>
      </c>
      <c r="N30" s="75"/>
      <c r="O30" s="75"/>
      <c r="P30" s="75"/>
      <c r="Q30" s="75"/>
      <c r="R30" s="75"/>
    </row>
    <row r="31" spans="1:18">
      <c r="A31" s="73"/>
      <c r="B31" s="73" t="s">
        <v>219</v>
      </c>
      <c r="C31" s="76" t="s">
        <v>274</v>
      </c>
      <c r="D31" s="75">
        <f t="shared" si="0"/>
        <v>0</v>
      </c>
      <c r="E31" s="75"/>
      <c r="F31" s="75"/>
      <c r="G31" s="75"/>
      <c r="H31" s="75"/>
      <c r="I31" s="75"/>
      <c r="J31" s="73"/>
      <c r="K31" s="73" t="s">
        <v>207</v>
      </c>
      <c r="L31" s="76" t="s">
        <v>343</v>
      </c>
      <c r="M31" s="75">
        <f t="shared" si="1"/>
        <v>0</v>
      </c>
      <c r="N31" s="75"/>
      <c r="O31" s="75"/>
      <c r="P31" s="75"/>
      <c r="Q31" s="75"/>
      <c r="R31" s="75"/>
    </row>
    <row r="32" spans="1:18">
      <c r="A32" s="72" t="s">
        <v>344</v>
      </c>
      <c r="B32" s="72" t="s">
        <v>297</v>
      </c>
      <c r="C32" s="74" t="s">
        <v>345</v>
      </c>
      <c r="D32" s="75">
        <f t="shared" si="0"/>
        <v>0</v>
      </c>
      <c r="E32" s="75">
        <f>E34+E33+E35+E36+E37+E38</f>
        <v>0</v>
      </c>
      <c r="F32" s="75">
        <f>F34+F33+F35+F36+F37+F38</f>
        <v>0</v>
      </c>
      <c r="G32" s="75"/>
      <c r="H32" s="75"/>
      <c r="I32" s="75"/>
      <c r="J32" s="73"/>
      <c r="K32" s="73" t="s">
        <v>211</v>
      </c>
      <c r="L32" s="76" t="s">
        <v>346</v>
      </c>
      <c r="M32" s="75">
        <f t="shared" si="1"/>
        <v>0</v>
      </c>
      <c r="N32" s="75"/>
      <c r="O32" s="75"/>
      <c r="P32" s="75"/>
      <c r="Q32" s="75"/>
      <c r="R32" s="75"/>
    </row>
    <row r="33" spans="1:18">
      <c r="A33" s="73"/>
      <c r="B33" s="73" t="s">
        <v>195</v>
      </c>
      <c r="C33" s="76" t="s">
        <v>331</v>
      </c>
      <c r="D33" s="75">
        <f t="shared" si="0"/>
        <v>0</v>
      </c>
      <c r="E33" s="75"/>
      <c r="F33" s="75"/>
      <c r="G33" s="75"/>
      <c r="H33" s="75"/>
      <c r="I33" s="75"/>
      <c r="J33" s="73"/>
      <c r="K33" s="73" t="s">
        <v>213</v>
      </c>
      <c r="L33" s="76" t="s">
        <v>321</v>
      </c>
      <c r="M33" s="75">
        <f t="shared" si="1"/>
        <v>0</v>
      </c>
      <c r="N33" s="75"/>
      <c r="O33" s="75"/>
      <c r="P33" s="75"/>
      <c r="Q33" s="75"/>
      <c r="R33" s="75"/>
    </row>
    <row r="34" spans="1:18">
      <c r="A34" s="73"/>
      <c r="B34" s="73" t="s">
        <v>197</v>
      </c>
      <c r="C34" s="76" t="s">
        <v>333</v>
      </c>
      <c r="D34" s="75">
        <f t="shared" si="0"/>
        <v>0</v>
      </c>
      <c r="E34" s="75"/>
      <c r="F34" s="75"/>
      <c r="G34" s="75"/>
      <c r="H34" s="75"/>
      <c r="I34" s="75"/>
      <c r="J34" s="73"/>
      <c r="K34" s="73" t="s">
        <v>215</v>
      </c>
      <c r="L34" s="76" t="s">
        <v>324</v>
      </c>
      <c r="M34" s="75">
        <f t="shared" si="1"/>
        <v>4.24</v>
      </c>
      <c r="N34" s="75">
        <v>1</v>
      </c>
      <c r="O34" s="75">
        <v>3.24</v>
      </c>
      <c r="P34" s="75"/>
      <c r="Q34" s="75"/>
      <c r="R34" s="75"/>
    </row>
    <row r="35" spans="1:18">
      <c r="A35" s="73"/>
      <c r="B35" s="73" t="s">
        <v>199</v>
      </c>
      <c r="C35" s="76" t="s">
        <v>335</v>
      </c>
      <c r="D35" s="75">
        <f t="shared" si="0"/>
        <v>0</v>
      </c>
      <c r="E35" s="75"/>
      <c r="F35" s="75"/>
      <c r="G35" s="75"/>
      <c r="H35" s="75"/>
      <c r="I35" s="75"/>
      <c r="J35" s="73"/>
      <c r="K35" s="73" t="s">
        <v>217</v>
      </c>
      <c r="L35" s="76" t="s">
        <v>347</v>
      </c>
      <c r="M35" s="75">
        <f t="shared" si="1"/>
        <v>0</v>
      </c>
      <c r="N35" s="75"/>
      <c r="O35" s="75"/>
      <c r="P35" s="75"/>
      <c r="Q35" s="75"/>
      <c r="R35" s="75"/>
    </row>
    <row r="36" spans="1:18">
      <c r="A36" s="73"/>
      <c r="B36" s="73" t="s">
        <v>224</v>
      </c>
      <c r="C36" s="76" t="s">
        <v>339</v>
      </c>
      <c r="D36" s="75">
        <f t="shared" si="0"/>
        <v>0</v>
      </c>
      <c r="E36" s="75"/>
      <c r="F36" s="75"/>
      <c r="G36" s="75"/>
      <c r="H36" s="75"/>
      <c r="I36" s="75"/>
      <c r="J36" s="73"/>
      <c r="K36" s="73" t="s">
        <v>236</v>
      </c>
      <c r="L36" s="76" t="s">
        <v>312</v>
      </c>
      <c r="M36" s="75">
        <f t="shared" si="1"/>
        <v>0</v>
      </c>
      <c r="N36" s="75"/>
      <c r="O36" s="75"/>
      <c r="P36" s="75"/>
      <c r="Q36" s="75"/>
      <c r="R36" s="75"/>
    </row>
    <row r="37" spans="1:18">
      <c r="A37" s="73"/>
      <c r="B37" s="73" t="s">
        <v>226</v>
      </c>
      <c r="C37" s="76" t="s">
        <v>341</v>
      </c>
      <c r="D37" s="75">
        <f t="shared" si="0"/>
        <v>0</v>
      </c>
      <c r="E37" s="75"/>
      <c r="F37" s="75"/>
      <c r="G37" s="75"/>
      <c r="H37" s="75"/>
      <c r="I37" s="75"/>
      <c r="J37" s="73"/>
      <c r="K37" s="73" t="s">
        <v>238</v>
      </c>
      <c r="L37" s="76" t="s">
        <v>314</v>
      </c>
      <c r="M37" s="75">
        <f t="shared" si="1"/>
        <v>1</v>
      </c>
      <c r="N37" s="75">
        <v>1</v>
      </c>
      <c r="O37" s="75"/>
      <c r="P37" s="75"/>
      <c r="Q37" s="75"/>
      <c r="R37" s="75"/>
    </row>
    <row r="38" spans="1:18">
      <c r="A38" s="73"/>
      <c r="B38" s="73" t="s">
        <v>219</v>
      </c>
      <c r="C38" s="76" t="s">
        <v>274</v>
      </c>
      <c r="D38" s="75">
        <f t="shared" si="0"/>
        <v>0</v>
      </c>
      <c r="E38" s="75"/>
      <c r="F38" s="75"/>
      <c r="G38" s="75"/>
      <c r="H38" s="75"/>
      <c r="I38" s="75"/>
      <c r="J38" s="73"/>
      <c r="K38" s="73" t="s">
        <v>240</v>
      </c>
      <c r="L38" s="76" t="s">
        <v>320</v>
      </c>
      <c r="M38" s="75">
        <f t="shared" si="1"/>
        <v>1.9</v>
      </c>
      <c r="N38" s="75">
        <v>0.4</v>
      </c>
      <c r="O38" s="75">
        <v>1.5</v>
      </c>
      <c r="P38" s="75"/>
      <c r="Q38" s="75"/>
      <c r="R38" s="75"/>
    </row>
    <row r="39" spans="1:18">
      <c r="A39" s="72" t="s">
        <v>348</v>
      </c>
      <c r="B39" s="72" t="s">
        <v>297</v>
      </c>
      <c r="C39" s="74" t="s">
        <v>349</v>
      </c>
      <c r="D39" s="75">
        <f t="shared" si="0"/>
        <v>0</v>
      </c>
      <c r="E39" s="75">
        <f>E40+E41+E42</f>
        <v>0</v>
      </c>
      <c r="F39" s="75">
        <f>F40+F41+F42</f>
        <v>0</v>
      </c>
      <c r="G39" s="75"/>
      <c r="H39" s="75"/>
      <c r="I39" s="75"/>
      <c r="J39" s="73"/>
      <c r="K39" s="73" t="s">
        <v>242</v>
      </c>
      <c r="L39" s="76" t="s">
        <v>350</v>
      </c>
      <c r="M39" s="75">
        <f t="shared" si="1"/>
        <v>0</v>
      </c>
      <c r="N39" s="75"/>
      <c r="O39" s="75"/>
      <c r="P39" s="75"/>
      <c r="Q39" s="75"/>
      <c r="R39" s="75"/>
    </row>
    <row r="40" spans="1:18">
      <c r="A40" s="73"/>
      <c r="B40" s="73" t="s">
        <v>195</v>
      </c>
      <c r="C40" s="76" t="s">
        <v>66</v>
      </c>
      <c r="D40" s="75">
        <f t="shared" si="0"/>
        <v>0</v>
      </c>
      <c r="E40" s="75"/>
      <c r="F40" s="75"/>
      <c r="G40" s="75"/>
      <c r="H40" s="75"/>
      <c r="I40" s="75"/>
      <c r="J40" s="73"/>
      <c r="K40" s="73" t="s">
        <v>244</v>
      </c>
      <c r="L40" s="76" t="s">
        <v>351</v>
      </c>
      <c r="M40" s="75">
        <f t="shared" si="1"/>
        <v>0</v>
      </c>
      <c r="N40" s="75"/>
      <c r="O40" s="75"/>
      <c r="P40" s="75"/>
      <c r="Q40" s="75"/>
      <c r="R40" s="75"/>
    </row>
    <row r="41" spans="1:18">
      <c r="A41" s="73"/>
      <c r="B41" s="73" t="s">
        <v>197</v>
      </c>
      <c r="C41" s="76" t="s">
        <v>67</v>
      </c>
      <c r="D41" s="75">
        <f t="shared" ref="D41:D72" si="2">E41+F41</f>
        <v>0</v>
      </c>
      <c r="E41" s="75"/>
      <c r="F41" s="75"/>
      <c r="G41" s="75"/>
      <c r="H41" s="75"/>
      <c r="I41" s="75"/>
      <c r="J41" s="73"/>
      <c r="K41" s="73" t="s">
        <v>246</v>
      </c>
      <c r="L41" s="76" t="s">
        <v>352</v>
      </c>
      <c r="M41" s="75">
        <f t="shared" ref="M41:M72" si="3">N41+O41</f>
        <v>0</v>
      </c>
      <c r="N41" s="75"/>
      <c r="O41" s="75"/>
      <c r="P41" s="75"/>
      <c r="Q41" s="75"/>
      <c r="R41" s="75"/>
    </row>
    <row r="42" spans="1:18">
      <c r="A42" s="73"/>
      <c r="B42" s="73" t="s">
        <v>219</v>
      </c>
      <c r="C42" s="76" t="s">
        <v>353</v>
      </c>
      <c r="D42" s="75">
        <f t="shared" si="2"/>
        <v>0</v>
      </c>
      <c r="E42" s="75"/>
      <c r="F42" s="75"/>
      <c r="G42" s="75"/>
      <c r="H42" s="75"/>
      <c r="I42" s="75"/>
      <c r="J42" s="73"/>
      <c r="K42" s="73" t="s">
        <v>248</v>
      </c>
      <c r="L42" s="76" t="s">
        <v>354</v>
      </c>
      <c r="M42" s="75">
        <f t="shared" si="3"/>
        <v>3.84</v>
      </c>
      <c r="N42" s="75">
        <v>3.84</v>
      </c>
      <c r="O42" s="75"/>
      <c r="P42" s="75"/>
      <c r="Q42" s="75"/>
      <c r="R42" s="75"/>
    </row>
    <row r="43" spans="1:18">
      <c r="A43" s="72" t="s">
        <v>355</v>
      </c>
      <c r="B43" s="72" t="s">
        <v>297</v>
      </c>
      <c r="C43" s="74" t="s">
        <v>356</v>
      </c>
      <c r="D43" s="75">
        <f t="shared" si="2"/>
        <v>0</v>
      </c>
      <c r="E43" s="75">
        <f>E44+E45</f>
        <v>0</v>
      </c>
      <c r="F43" s="75">
        <f>F44+F45</f>
        <v>0</v>
      </c>
      <c r="G43" s="75"/>
      <c r="H43" s="75"/>
      <c r="I43" s="75"/>
      <c r="J43" s="73"/>
      <c r="K43" s="73" t="s">
        <v>250</v>
      </c>
      <c r="L43" s="76" t="s">
        <v>318</v>
      </c>
      <c r="M43" s="75">
        <f t="shared" si="3"/>
        <v>106</v>
      </c>
      <c r="N43" s="75">
        <v>10</v>
      </c>
      <c r="O43" s="75">
        <v>96</v>
      </c>
      <c r="P43" s="75"/>
      <c r="Q43" s="75"/>
      <c r="R43" s="75"/>
    </row>
    <row r="44" spans="1:18">
      <c r="A44" s="73"/>
      <c r="B44" s="73" t="s">
        <v>195</v>
      </c>
      <c r="C44" s="76" t="s">
        <v>357</v>
      </c>
      <c r="D44" s="75">
        <f t="shared" si="2"/>
        <v>0</v>
      </c>
      <c r="E44" s="75"/>
      <c r="F44" s="75"/>
      <c r="G44" s="75"/>
      <c r="H44" s="75"/>
      <c r="I44" s="75"/>
      <c r="J44" s="73"/>
      <c r="K44" s="73" t="s">
        <v>252</v>
      </c>
      <c r="L44" s="76" t="s">
        <v>358</v>
      </c>
      <c r="M44" s="75">
        <f t="shared" si="3"/>
        <v>3</v>
      </c>
      <c r="N44" s="75">
        <v>3</v>
      </c>
      <c r="O44" s="75"/>
      <c r="P44" s="75"/>
      <c r="Q44" s="75"/>
      <c r="R44" s="75"/>
    </row>
    <row r="45" spans="1:18">
      <c r="A45" s="73"/>
      <c r="B45" s="73" t="s">
        <v>197</v>
      </c>
      <c r="C45" s="76" t="s">
        <v>359</v>
      </c>
      <c r="D45" s="75">
        <f t="shared" si="2"/>
        <v>0</v>
      </c>
      <c r="E45" s="75"/>
      <c r="F45" s="75"/>
      <c r="G45" s="75"/>
      <c r="H45" s="75"/>
      <c r="I45" s="75"/>
      <c r="J45" s="73"/>
      <c r="K45" s="73" t="s">
        <v>254</v>
      </c>
      <c r="L45" s="76" t="s">
        <v>360</v>
      </c>
      <c r="M45" s="75">
        <f t="shared" si="3"/>
        <v>0</v>
      </c>
      <c r="N45" s="75"/>
      <c r="O45" s="75"/>
      <c r="P45" s="75"/>
      <c r="Q45" s="75"/>
      <c r="R45" s="75"/>
    </row>
    <row r="46" spans="1:18">
      <c r="A46" s="72" t="s">
        <v>361</v>
      </c>
      <c r="B46" s="72" t="s">
        <v>297</v>
      </c>
      <c r="C46" s="74" t="s">
        <v>362</v>
      </c>
      <c r="D46" s="75">
        <f t="shared" si="2"/>
        <v>0</v>
      </c>
      <c r="E46" s="75">
        <f>E47+E48+E49</f>
        <v>0</v>
      </c>
      <c r="F46" s="75">
        <f>F47+F48+F49</f>
        <v>0</v>
      </c>
      <c r="G46" s="75"/>
      <c r="H46" s="75"/>
      <c r="I46" s="75"/>
      <c r="J46" s="73"/>
      <c r="K46" s="73" t="s">
        <v>256</v>
      </c>
      <c r="L46" s="76" t="s">
        <v>323</v>
      </c>
      <c r="M46" s="75">
        <f t="shared" si="3"/>
        <v>4.2</v>
      </c>
      <c r="N46" s="75">
        <v>1</v>
      </c>
      <c r="O46" s="75">
        <v>3.2</v>
      </c>
      <c r="P46" s="75"/>
      <c r="Q46" s="75"/>
      <c r="R46" s="75"/>
    </row>
    <row r="47" spans="1:18">
      <c r="A47" s="73"/>
      <c r="B47" s="73" t="s">
        <v>195</v>
      </c>
      <c r="C47" s="76" t="s">
        <v>363</v>
      </c>
      <c r="D47" s="75">
        <f t="shared" si="2"/>
        <v>0</v>
      </c>
      <c r="E47" s="75"/>
      <c r="F47" s="75"/>
      <c r="G47" s="75"/>
      <c r="H47" s="75"/>
      <c r="I47" s="75"/>
      <c r="J47" s="73"/>
      <c r="K47" s="73" t="s">
        <v>258</v>
      </c>
      <c r="L47" s="76" t="s">
        <v>364</v>
      </c>
      <c r="M47" s="75">
        <f t="shared" si="3"/>
        <v>0</v>
      </c>
      <c r="N47" s="75"/>
      <c r="O47" s="75"/>
      <c r="P47" s="75"/>
      <c r="Q47" s="75"/>
      <c r="R47" s="75"/>
    </row>
    <row r="48" spans="1:18">
      <c r="A48" s="73"/>
      <c r="B48" s="73" t="s">
        <v>197</v>
      </c>
      <c r="C48" s="76" t="s">
        <v>365</v>
      </c>
      <c r="D48" s="75">
        <f t="shared" si="2"/>
        <v>0</v>
      </c>
      <c r="E48" s="75"/>
      <c r="F48" s="75"/>
      <c r="G48" s="75"/>
      <c r="H48" s="75"/>
      <c r="I48" s="75"/>
      <c r="J48" s="73"/>
      <c r="K48" s="73" t="s">
        <v>260</v>
      </c>
      <c r="L48" s="76" t="s">
        <v>366</v>
      </c>
      <c r="M48" s="75">
        <f t="shared" si="3"/>
        <v>0</v>
      </c>
      <c r="N48" s="75"/>
      <c r="O48" s="75"/>
      <c r="P48" s="75"/>
      <c r="Q48" s="75"/>
      <c r="R48" s="75"/>
    </row>
    <row r="49" spans="1:18">
      <c r="A49" s="73"/>
      <c r="B49" s="73" t="s">
        <v>219</v>
      </c>
      <c r="C49" s="76" t="s">
        <v>367</v>
      </c>
      <c r="D49" s="75">
        <f t="shared" si="2"/>
        <v>0</v>
      </c>
      <c r="E49" s="75"/>
      <c r="F49" s="75"/>
      <c r="G49" s="75"/>
      <c r="H49" s="75"/>
      <c r="I49" s="75"/>
      <c r="J49" s="73"/>
      <c r="K49" s="73" t="s">
        <v>219</v>
      </c>
      <c r="L49" s="76" t="s">
        <v>326</v>
      </c>
      <c r="M49" s="75">
        <f t="shared" si="3"/>
        <v>1.16</v>
      </c>
      <c r="N49" s="75">
        <v>1.16</v>
      </c>
      <c r="O49" s="75"/>
      <c r="P49" s="75"/>
      <c r="Q49" s="75"/>
      <c r="R49" s="75"/>
    </row>
    <row r="50" spans="1:18">
      <c r="A50" s="72" t="s">
        <v>368</v>
      </c>
      <c r="B50" s="73" t="s">
        <v>297</v>
      </c>
      <c r="C50" s="74" t="s">
        <v>369</v>
      </c>
      <c r="D50" s="75">
        <f t="shared" si="2"/>
        <v>0</v>
      </c>
      <c r="E50" s="75">
        <f>E51+E52</f>
        <v>0</v>
      </c>
      <c r="F50" s="75">
        <f>F51+F52</f>
        <v>0</v>
      </c>
      <c r="G50" s="75"/>
      <c r="H50" s="75"/>
      <c r="I50" s="75"/>
      <c r="J50" s="72" t="s">
        <v>370</v>
      </c>
      <c r="K50" s="72" t="s">
        <v>297</v>
      </c>
      <c r="L50" s="74" t="s">
        <v>68</v>
      </c>
      <c r="M50" s="75">
        <f t="shared" si="3"/>
        <v>1098.11</v>
      </c>
      <c r="N50" s="75">
        <f>N52+N51+N53+N54+N55+N56+N57+N58+N59+N60+N61</f>
        <v>1098.11</v>
      </c>
      <c r="O50" s="75">
        <f>O52+O51+O53+O54+O55+O57+O58+O59+O60+O61</f>
        <v>0</v>
      </c>
      <c r="P50" s="75"/>
      <c r="Q50" s="75"/>
      <c r="R50" s="75"/>
    </row>
    <row r="51" spans="1:18">
      <c r="A51" s="73"/>
      <c r="B51" s="73" t="s">
        <v>195</v>
      </c>
      <c r="C51" s="76" t="s">
        <v>371</v>
      </c>
      <c r="D51" s="75">
        <f t="shared" si="2"/>
        <v>0</v>
      </c>
      <c r="E51" s="75"/>
      <c r="F51" s="75"/>
      <c r="G51" s="75"/>
      <c r="H51" s="75"/>
      <c r="I51" s="75"/>
      <c r="J51" s="73"/>
      <c r="K51" s="73" t="s">
        <v>195</v>
      </c>
      <c r="L51" s="76" t="s">
        <v>372</v>
      </c>
      <c r="M51" s="75">
        <f t="shared" si="3"/>
        <v>0</v>
      </c>
      <c r="N51" s="75"/>
      <c r="O51" s="75"/>
      <c r="P51" s="75"/>
      <c r="Q51" s="75"/>
      <c r="R51" s="75"/>
    </row>
    <row r="52" spans="1:18">
      <c r="A52" s="73"/>
      <c r="B52" s="73" t="s">
        <v>197</v>
      </c>
      <c r="C52" s="76" t="s">
        <v>373</v>
      </c>
      <c r="D52" s="75">
        <f t="shared" si="2"/>
        <v>0</v>
      </c>
      <c r="E52" s="75"/>
      <c r="F52" s="75"/>
      <c r="G52" s="75"/>
      <c r="H52" s="75"/>
      <c r="I52" s="75"/>
      <c r="J52" s="73"/>
      <c r="K52" s="73" t="s">
        <v>197</v>
      </c>
      <c r="L52" s="76" t="s">
        <v>374</v>
      </c>
      <c r="M52" s="75">
        <f t="shared" si="3"/>
        <v>38.12</v>
      </c>
      <c r="N52" s="75">
        <v>38.12</v>
      </c>
      <c r="O52" s="75"/>
      <c r="P52" s="75"/>
      <c r="Q52" s="75"/>
      <c r="R52" s="75"/>
    </row>
    <row r="53" spans="1:18">
      <c r="A53" s="72" t="s">
        <v>375</v>
      </c>
      <c r="B53" s="72" t="s">
        <v>297</v>
      </c>
      <c r="C53" s="74" t="s">
        <v>68</v>
      </c>
      <c r="D53" s="75">
        <f t="shared" si="2"/>
        <v>1098.11</v>
      </c>
      <c r="E53" s="75">
        <f>E54+E55+E56+E57+E58</f>
        <v>1098.11</v>
      </c>
      <c r="F53" s="75">
        <f>F54+F55+F56+F57+F58</f>
        <v>0</v>
      </c>
      <c r="G53" s="75"/>
      <c r="H53" s="75"/>
      <c r="I53" s="75"/>
      <c r="J53" s="73"/>
      <c r="K53" s="73" t="s">
        <v>199</v>
      </c>
      <c r="L53" s="76" t="s">
        <v>376</v>
      </c>
      <c r="M53" s="75">
        <f t="shared" si="3"/>
        <v>63.28</v>
      </c>
      <c r="N53" s="75">
        <v>63.28</v>
      </c>
      <c r="O53" s="75"/>
      <c r="P53" s="75"/>
      <c r="Q53" s="75"/>
      <c r="R53" s="75"/>
    </row>
    <row r="54" spans="1:18">
      <c r="A54" s="73"/>
      <c r="B54" s="73" t="s">
        <v>195</v>
      </c>
      <c r="C54" s="76" t="s">
        <v>377</v>
      </c>
      <c r="D54" s="75">
        <f t="shared" si="2"/>
        <v>996.71</v>
      </c>
      <c r="E54" s="75">
        <v>996.71</v>
      </c>
      <c r="F54" s="75"/>
      <c r="G54" s="75"/>
      <c r="H54" s="75"/>
      <c r="I54" s="75"/>
      <c r="J54" s="73"/>
      <c r="K54" s="73" t="s">
        <v>224</v>
      </c>
      <c r="L54" s="76" t="s">
        <v>378</v>
      </c>
      <c r="M54" s="75">
        <f t="shared" si="3"/>
        <v>132.61</v>
      </c>
      <c r="N54" s="75">
        <v>132.61</v>
      </c>
      <c r="O54" s="75"/>
      <c r="P54" s="75"/>
      <c r="Q54" s="75"/>
      <c r="R54" s="75"/>
    </row>
    <row r="55" spans="1:18">
      <c r="A55" s="73"/>
      <c r="B55" s="73" t="s">
        <v>197</v>
      </c>
      <c r="C55" s="76" t="s">
        <v>379</v>
      </c>
      <c r="D55" s="75">
        <f t="shared" si="2"/>
        <v>0</v>
      </c>
      <c r="E55" s="75"/>
      <c r="F55" s="75"/>
      <c r="G55" s="75"/>
      <c r="H55" s="75"/>
      <c r="I55" s="75"/>
      <c r="J55" s="73"/>
      <c r="K55" s="73" t="s">
        <v>226</v>
      </c>
      <c r="L55" s="76" t="s">
        <v>380</v>
      </c>
      <c r="M55" s="75">
        <f t="shared" si="3"/>
        <v>749.36</v>
      </c>
      <c r="N55" s="75">
        <v>749.36</v>
      </c>
      <c r="O55" s="75"/>
      <c r="P55" s="75"/>
      <c r="Q55" s="75"/>
      <c r="R55" s="75"/>
    </row>
    <row r="56" spans="1:18">
      <c r="A56" s="73"/>
      <c r="B56" s="73" t="s">
        <v>199</v>
      </c>
      <c r="C56" s="76" t="s">
        <v>381</v>
      </c>
      <c r="D56" s="75">
        <f t="shared" si="2"/>
        <v>0</v>
      </c>
      <c r="E56" s="75"/>
      <c r="F56" s="75"/>
      <c r="G56" s="75"/>
      <c r="H56" s="75"/>
      <c r="I56" s="75"/>
      <c r="J56" s="73"/>
      <c r="K56" s="73" t="s">
        <v>201</v>
      </c>
      <c r="L56" s="76" t="s">
        <v>382</v>
      </c>
      <c r="M56" s="75">
        <f t="shared" si="3"/>
        <v>41.36</v>
      </c>
      <c r="N56" s="75">
        <v>41.36</v>
      </c>
      <c r="O56" s="75"/>
      <c r="P56" s="75"/>
      <c r="Q56" s="75"/>
      <c r="R56" s="75"/>
    </row>
    <row r="57" spans="1:18">
      <c r="A57" s="73"/>
      <c r="B57" s="73" t="s">
        <v>226</v>
      </c>
      <c r="C57" s="76" t="s">
        <v>383</v>
      </c>
      <c r="D57" s="75">
        <f t="shared" si="2"/>
        <v>101.4</v>
      </c>
      <c r="E57" s="75">
        <v>101.4</v>
      </c>
      <c r="F57" s="75"/>
      <c r="G57" s="75"/>
      <c r="H57" s="75"/>
      <c r="I57" s="75"/>
      <c r="J57" s="73"/>
      <c r="K57" s="73" t="s">
        <v>203</v>
      </c>
      <c r="L57" s="76" t="s">
        <v>384</v>
      </c>
      <c r="M57" s="75">
        <f t="shared" si="3"/>
        <v>73.38</v>
      </c>
      <c r="N57" s="75">
        <v>73.38</v>
      </c>
      <c r="O57" s="75"/>
      <c r="P57" s="75"/>
      <c r="Q57" s="75"/>
      <c r="R57" s="75"/>
    </row>
    <row r="58" spans="1:18">
      <c r="A58" s="73"/>
      <c r="B58" s="73" t="s">
        <v>219</v>
      </c>
      <c r="C58" s="76" t="s">
        <v>385</v>
      </c>
      <c r="D58" s="75">
        <f t="shared" si="2"/>
        <v>0</v>
      </c>
      <c r="E58" s="75"/>
      <c r="F58" s="75"/>
      <c r="G58" s="75"/>
      <c r="H58" s="75"/>
      <c r="I58" s="75"/>
      <c r="J58" s="73"/>
      <c r="K58" s="73" t="s">
        <v>205</v>
      </c>
      <c r="L58" s="76" t="s">
        <v>379</v>
      </c>
      <c r="M58" s="75">
        <f t="shared" si="3"/>
        <v>0</v>
      </c>
      <c r="N58" s="75"/>
      <c r="O58" s="75"/>
      <c r="P58" s="75"/>
      <c r="Q58" s="75"/>
      <c r="R58" s="75"/>
    </row>
    <row r="59" spans="1:18">
      <c r="A59" s="72" t="s">
        <v>386</v>
      </c>
      <c r="B59" s="72" t="s">
        <v>297</v>
      </c>
      <c r="C59" s="74" t="s">
        <v>387</v>
      </c>
      <c r="D59" s="75">
        <f t="shared" si="2"/>
        <v>0</v>
      </c>
      <c r="E59" s="75">
        <f>E60+E61</f>
        <v>0</v>
      </c>
      <c r="F59" s="75">
        <f>F60+F61</f>
        <v>0</v>
      </c>
      <c r="G59" s="75"/>
      <c r="H59" s="75"/>
      <c r="I59" s="75"/>
      <c r="J59" s="73"/>
      <c r="K59" s="73" t="s">
        <v>207</v>
      </c>
      <c r="L59" s="76" t="s">
        <v>388</v>
      </c>
      <c r="M59" s="75">
        <f t="shared" si="3"/>
        <v>0</v>
      </c>
      <c r="N59" s="75"/>
      <c r="O59" s="75"/>
      <c r="P59" s="75"/>
      <c r="Q59" s="75"/>
      <c r="R59" s="75"/>
    </row>
    <row r="60" spans="1:18">
      <c r="A60" s="73"/>
      <c r="B60" s="73" t="s">
        <v>197</v>
      </c>
      <c r="C60" s="76" t="s">
        <v>389</v>
      </c>
      <c r="D60" s="75">
        <f t="shared" si="2"/>
        <v>0</v>
      </c>
      <c r="E60" s="75"/>
      <c r="F60" s="75"/>
      <c r="G60" s="75"/>
      <c r="H60" s="75"/>
      <c r="I60" s="75"/>
      <c r="J60" s="73"/>
      <c r="K60" s="73" t="s">
        <v>209</v>
      </c>
      <c r="L60" s="76" t="s">
        <v>381</v>
      </c>
      <c r="M60" s="75">
        <f t="shared" si="3"/>
        <v>0</v>
      </c>
      <c r="N60" s="75"/>
      <c r="O60" s="75"/>
      <c r="P60" s="75"/>
      <c r="Q60" s="75"/>
      <c r="R60" s="75"/>
    </row>
    <row r="61" spans="1:18">
      <c r="A61" s="73"/>
      <c r="B61" s="73" t="s">
        <v>199</v>
      </c>
      <c r="C61" s="76" t="s">
        <v>390</v>
      </c>
      <c r="D61" s="75">
        <f t="shared" si="2"/>
        <v>0</v>
      </c>
      <c r="E61" s="75"/>
      <c r="F61" s="75"/>
      <c r="G61" s="75"/>
      <c r="H61" s="75"/>
      <c r="I61" s="75"/>
      <c r="J61" s="73"/>
      <c r="K61" s="73" t="s">
        <v>219</v>
      </c>
      <c r="L61" s="76" t="s">
        <v>391</v>
      </c>
      <c r="M61" s="75">
        <f t="shared" si="3"/>
        <v>0</v>
      </c>
      <c r="N61" s="75"/>
      <c r="O61" s="75"/>
      <c r="P61" s="75"/>
      <c r="Q61" s="75"/>
      <c r="R61" s="75"/>
    </row>
    <row r="62" spans="1:18">
      <c r="A62" s="72" t="s">
        <v>392</v>
      </c>
      <c r="B62" s="72" t="s">
        <v>297</v>
      </c>
      <c r="C62" s="74" t="s">
        <v>393</v>
      </c>
      <c r="D62" s="75">
        <f t="shared" si="2"/>
        <v>0</v>
      </c>
      <c r="E62" s="75">
        <f>E63+E64+E65+E66</f>
        <v>0</v>
      </c>
      <c r="F62" s="75">
        <f>F63+F64+F65+F66</f>
        <v>0</v>
      </c>
      <c r="G62" s="75"/>
      <c r="H62" s="75"/>
      <c r="I62" s="75"/>
      <c r="J62" s="72" t="s">
        <v>394</v>
      </c>
      <c r="K62" s="72" t="s">
        <v>297</v>
      </c>
      <c r="L62" s="74" t="s">
        <v>393</v>
      </c>
      <c r="M62" s="75">
        <f t="shared" si="3"/>
        <v>0</v>
      </c>
      <c r="N62" s="75">
        <f>N63+N64+N65</f>
        <v>0</v>
      </c>
      <c r="O62" s="75"/>
      <c r="P62" s="75"/>
      <c r="Q62" s="75"/>
      <c r="R62" s="75"/>
    </row>
    <row r="63" spans="1:18">
      <c r="A63" s="73"/>
      <c r="B63" s="73" t="s">
        <v>195</v>
      </c>
      <c r="C63" s="76" t="s">
        <v>395</v>
      </c>
      <c r="D63" s="75">
        <f t="shared" si="2"/>
        <v>0</v>
      </c>
      <c r="E63" s="75"/>
      <c r="F63" s="75"/>
      <c r="G63" s="75"/>
      <c r="H63" s="75"/>
      <c r="I63" s="75"/>
      <c r="J63" s="73"/>
      <c r="K63" s="73" t="s">
        <v>195</v>
      </c>
      <c r="L63" s="76" t="s">
        <v>395</v>
      </c>
      <c r="M63" s="75">
        <f t="shared" si="3"/>
        <v>0</v>
      </c>
      <c r="N63" s="75"/>
      <c r="O63" s="75"/>
      <c r="P63" s="75"/>
      <c r="Q63" s="75"/>
      <c r="R63" s="75"/>
    </row>
    <row r="64" spans="1:18">
      <c r="A64" s="73"/>
      <c r="B64" s="73" t="s">
        <v>197</v>
      </c>
      <c r="C64" s="76" t="s">
        <v>396</v>
      </c>
      <c r="D64" s="75">
        <f t="shared" si="2"/>
        <v>0</v>
      </c>
      <c r="E64" s="75"/>
      <c r="F64" s="75"/>
      <c r="G64" s="75"/>
      <c r="H64" s="75"/>
      <c r="I64" s="75"/>
      <c r="J64" s="73"/>
      <c r="K64" s="73" t="s">
        <v>197</v>
      </c>
      <c r="L64" s="76" t="s">
        <v>396</v>
      </c>
      <c r="M64" s="75">
        <f t="shared" si="3"/>
        <v>0</v>
      </c>
      <c r="N64" s="75"/>
      <c r="O64" s="75"/>
      <c r="P64" s="75"/>
      <c r="Q64" s="75"/>
      <c r="R64" s="75"/>
    </row>
    <row r="65" spans="1:18">
      <c r="A65" s="73"/>
      <c r="B65" s="73" t="s">
        <v>199</v>
      </c>
      <c r="C65" s="76" t="s">
        <v>397</v>
      </c>
      <c r="D65" s="75">
        <f t="shared" si="2"/>
        <v>0</v>
      </c>
      <c r="E65" s="75"/>
      <c r="F65" s="75"/>
      <c r="G65" s="75"/>
      <c r="H65" s="75"/>
      <c r="I65" s="75"/>
      <c r="J65" s="73"/>
      <c r="K65" s="73" t="s">
        <v>199</v>
      </c>
      <c r="L65" s="76" t="s">
        <v>397</v>
      </c>
      <c r="M65" s="75">
        <f t="shared" si="3"/>
        <v>0</v>
      </c>
      <c r="N65" s="75"/>
      <c r="O65" s="75"/>
      <c r="P65" s="75"/>
      <c r="Q65" s="75"/>
      <c r="R65" s="75"/>
    </row>
    <row r="66" spans="1:18">
      <c r="A66" s="73"/>
      <c r="B66" s="73" t="s">
        <v>224</v>
      </c>
      <c r="C66" s="76" t="s">
        <v>398</v>
      </c>
      <c r="D66" s="75">
        <f t="shared" si="2"/>
        <v>0</v>
      </c>
      <c r="E66" s="75"/>
      <c r="F66" s="75"/>
      <c r="G66" s="75"/>
      <c r="H66" s="75"/>
      <c r="I66" s="75"/>
      <c r="J66" s="73"/>
      <c r="K66" s="73" t="s">
        <v>224</v>
      </c>
      <c r="L66" s="76" t="s">
        <v>398</v>
      </c>
      <c r="M66" s="75">
        <f t="shared" si="3"/>
        <v>0</v>
      </c>
      <c r="N66" s="75"/>
      <c r="O66" s="75"/>
      <c r="P66" s="75"/>
      <c r="Q66" s="75"/>
      <c r="R66" s="75"/>
    </row>
    <row r="67" spans="1:18">
      <c r="A67" s="72" t="s">
        <v>399</v>
      </c>
      <c r="B67" s="72" t="s">
        <v>297</v>
      </c>
      <c r="C67" s="74" t="s">
        <v>400</v>
      </c>
      <c r="D67" s="75">
        <f t="shared" si="2"/>
        <v>0</v>
      </c>
      <c r="E67" s="75">
        <f>E68+E69</f>
        <v>0</v>
      </c>
      <c r="F67" s="75">
        <f>F68+F69</f>
        <v>0</v>
      </c>
      <c r="G67" s="75"/>
      <c r="H67" s="75"/>
      <c r="I67" s="75"/>
      <c r="J67" s="72" t="s">
        <v>401</v>
      </c>
      <c r="K67" s="72" t="s">
        <v>297</v>
      </c>
      <c r="L67" s="74" t="s">
        <v>402</v>
      </c>
      <c r="M67" s="75">
        <f t="shared" si="3"/>
        <v>0</v>
      </c>
      <c r="N67" s="75">
        <f>N68+N69+N70+N71+N72+N73+N74+N76+N77+N78+N79</f>
        <v>0</v>
      </c>
      <c r="O67" s="75"/>
      <c r="P67" s="75"/>
      <c r="Q67" s="75"/>
      <c r="R67" s="75"/>
    </row>
    <row r="68" spans="1:18">
      <c r="A68" s="73"/>
      <c r="B68" s="73" t="s">
        <v>195</v>
      </c>
      <c r="C68" s="76" t="s">
        <v>403</v>
      </c>
      <c r="D68" s="75">
        <f t="shared" si="2"/>
        <v>0</v>
      </c>
      <c r="E68" s="75"/>
      <c r="F68" s="75"/>
      <c r="G68" s="75"/>
      <c r="H68" s="75"/>
      <c r="I68" s="75"/>
      <c r="J68" s="73"/>
      <c r="K68" s="73" t="s">
        <v>195</v>
      </c>
      <c r="L68" s="76" t="s">
        <v>275</v>
      </c>
      <c r="M68" s="75">
        <f t="shared" si="3"/>
        <v>0</v>
      </c>
      <c r="N68" s="75"/>
      <c r="O68" s="75"/>
      <c r="P68" s="75"/>
      <c r="Q68" s="75"/>
      <c r="R68" s="75"/>
    </row>
    <row r="69" spans="1:18">
      <c r="A69" s="73"/>
      <c r="B69" s="73" t="s">
        <v>197</v>
      </c>
      <c r="C69" s="76" t="s">
        <v>404</v>
      </c>
      <c r="D69" s="75">
        <f t="shared" si="2"/>
        <v>0</v>
      </c>
      <c r="E69" s="75"/>
      <c r="F69" s="75"/>
      <c r="G69" s="75"/>
      <c r="H69" s="75"/>
      <c r="I69" s="75"/>
      <c r="J69" s="73"/>
      <c r="K69" s="73" t="s">
        <v>197</v>
      </c>
      <c r="L69" s="76" t="s">
        <v>276</v>
      </c>
      <c r="M69" s="75">
        <f t="shared" si="3"/>
        <v>0</v>
      </c>
      <c r="N69" s="75"/>
      <c r="O69" s="75"/>
      <c r="P69" s="75"/>
      <c r="Q69" s="75"/>
      <c r="R69" s="75"/>
    </row>
    <row r="70" spans="1:18">
      <c r="A70" s="72" t="s">
        <v>405</v>
      </c>
      <c r="B70" s="72" t="s">
        <v>297</v>
      </c>
      <c r="C70" s="74" t="s">
        <v>406</v>
      </c>
      <c r="D70" s="75">
        <f t="shared" si="2"/>
        <v>0</v>
      </c>
      <c r="E70" s="75">
        <f>E71+E72+E73+E74</f>
        <v>0</v>
      </c>
      <c r="F70" s="75">
        <f>F71+F72+F73+F74</f>
        <v>0</v>
      </c>
      <c r="G70" s="75"/>
      <c r="H70" s="75"/>
      <c r="I70" s="75"/>
      <c r="J70" s="73"/>
      <c r="K70" s="73" t="s">
        <v>199</v>
      </c>
      <c r="L70" s="76" t="s">
        <v>407</v>
      </c>
      <c r="M70" s="75">
        <f t="shared" si="3"/>
        <v>0</v>
      </c>
      <c r="N70" s="75"/>
      <c r="O70" s="75"/>
      <c r="P70" s="75"/>
      <c r="Q70" s="75"/>
      <c r="R70" s="75"/>
    </row>
    <row r="71" spans="1:18">
      <c r="A71" s="73"/>
      <c r="B71" s="73" t="s">
        <v>195</v>
      </c>
      <c r="C71" s="76" t="s">
        <v>408</v>
      </c>
      <c r="D71" s="75">
        <f t="shared" si="2"/>
        <v>0</v>
      </c>
      <c r="E71" s="75"/>
      <c r="F71" s="75"/>
      <c r="G71" s="75"/>
      <c r="H71" s="75"/>
      <c r="I71" s="75"/>
      <c r="J71" s="73"/>
      <c r="K71" s="73" t="s">
        <v>226</v>
      </c>
      <c r="L71" s="76" t="s">
        <v>333</v>
      </c>
      <c r="M71" s="75">
        <f t="shared" si="3"/>
        <v>0</v>
      </c>
      <c r="N71" s="75"/>
      <c r="O71" s="75"/>
      <c r="P71" s="75"/>
      <c r="Q71" s="75"/>
      <c r="R71" s="75"/>
    </row>
    <row r="72" spans="1:18">
      <c r="A72" s="73"/>
      <c r="B72" s="73" t="s">
        <v>197</v>
      </c>
      <c r="C72" s="76" t="s">
        <v>409</v>
      </c>
      <c r="D72" s="75">
        <f t="shared" si="2"/>
        <v>0</v>
      </c>
      <c r="E72" s="75"/>
      <c r="F72" s="75"/>
      <c r="G72" s="75"/>
      <c r="H72" s="75"/>
      <c r="I72" s="75"/>
      <c r="J72" s="73"/>
      <c r="K72" s="73" t="s">
        <v>201</v>
      </c>
      <c r="L72" s="76" t="s">
        <v>341</v>
      </c>
      <c r="M72" s="75">
        <f t="shared" si="3"/>
        <v>0</v>
      </c>
      <c r="N72" s="75"/>
      <c r="O72" s="75"/>
      <c r="P72" s="75"/>
      <c r="Q72" s="75"/>
      <c r="R72" s="75"/>
    </row>
    <row r="73" spans="1:18">
      <c r="A73" s="73"/>
      <c r="B73" s="73" t="s">
        <v>199</v>
      </c>
      <c r="C73" s="76" t="s">
        <v>410</v>
      </c>
      <c r="D73" s="75">
        <f t="shared" ref="D73:D114" si="4">E73+F73</f>
        <v>0</v>
      </c>
      <c r="E73" s="75"/>
      <c r="F73" s="75"/>
      <c r="G73" s="75"/>
      <c r="H73" s="75"/>
      <c r="I73" s="75"/>
      <c r="J73" s="73"/>
      <c r="K73" s="73" t="s">
        <v>203</v>
      </c>
      <c r="L73" s="76" t="s">
        <v>411</v>
      </c>
      <c r="M73" s="75">
        <f t="shared" ref="M73:M114" si="5">N73+O73</f>
        <v>0</v>
      </c>
      <c r="N73" s="75"/>
      <c r="O73" s="75"/>
      <c r="P73" s="75"/>
      <c r="Q73" s="75"/>
      <c r="R73" s="75"/>
    </row>
    <row r="74" spans="1:18">
      <c r="A74" s="73"/>
      <c r="B74" s="73" t="s">
        <v>224</v>
      </c>
      <c r="C74" s="76" t="s">
        <v>412</v>
      </c>
      <c r="D74" s="75">
        <f t="shared" si="4"/>
        <v>0</v>
      </c>
      <c r="E74" s="75"/>
      <c r="F74" s="75"/>
      <c r="G74" s="75"/>
      <c r="H74" s="75"/>
      <c r="I74" s="75"/>
      <c r="J74" s="73"/>
      <c r="K74" s="73" t="s">
        <v>205</v>
      </c>
      <c r="L74" s="76" t="s">
        <v>413</v>
      </c>
      <c r="M74" s="75">
        <f t="shared" si="5"/>
        <v>0</v>
      </c>
      <c r="N74" s="75"/>
      <c r="O74" s="75"/>
      <c r="P74" s="75"/>
      <c r="Q74" s="75"/>
      <c r="R74" s="75"/>
    </row>
    <row r="75" spans="1:18">
      <c r="A75" s="72" t="s">
        <v>414</v>
      </c>
      <c r="B75" s="72" t="s">
        <v>297</v>
      </c>
      <c r="C75" s="74" t="s">
        <v>415</v>
      </c>
      <c r="D75" s="75">
        <f t="shared" si="4"/>
        <v>0</v>
      </c>
      <c r="E75" s="75">
        <f>E76+E77</f>
        <v>0</v>
      </c>
      <c r="F75" s="75">
        <f>F76+F77</f>
        <v>0</v>
      </c>
      <c r="G75" s="75"/>
      <c r="H75" s="75"/>
      <c r="I75" s="75"/>
      <c r="J75" s="73"/>
      <c r="K75" s="73" t="s">
        <v>215</v>
      </c>
      <c r="L75" s="76" t="s">
        <v>335</v>
      </c>
      <c r="M75" s="75">
        <f t="shared" si="5"/>
        <v>0</v>
      </c>
      <c r="N75" s="75"/>
      <c r="O75" s="75"/>
      <c r="P75" s="75"/>
      <c r="Q75" s="75"/>
      <c r="R75" s="75"/>
    </row>
    <row r="76" spans="1:18">
      <c r="A76" s="73"/>
      <c r="B76" s="73" t="s">
        <v>195</v>
      </c>
      <c r="C76" s="76" t="s">
        <v>416</v>
      </c>
      <c r="D76" s="75">
        <f t="shared" si="4"/>
        <v>0</v>
      </c>
      <c r="E76" s="75"/>
      <c r="F76" s="75"/>
      <c r="G76" s="75"/>
      <c r="H76" s="75"/>
      <c r="I76" s="75"/>
      <c r="J76" s="73"/>
      <c r="K76" s="73" t="s">
        <v>417</v>
      </c>
      <c r="L76" s="76" t="s">
        <v>418</v>
      </c>
      <c r="M76" s="75">
        <f t="shared" si="5"/>
        <v>0</v>
      </c>
      <c r="N76" s="75"/>
      <c r="O76" s="75"/>
      <c r="P76" s="75"/>
      <c r="Q76" s="75"/>
      <c r="R76" s="75"/>
    </row>
    <row r="77" spans="1:18">
      <c r="A77" s="73"/>
      <c r="B77" s="73" t="s">
        <v>197</v>
      </c>
      <c r="C77" s="76" t="s">
        <v>419</v>
      </c>
      <c r="D77" s="75">
        <f t="shared" si="4"/>
        <v>0</v>
      </c>
      <c r="E77" s="75"/>
      <c r="F77" s="75"/>
      <c r="G77" s="75"/>
      <c r="H77" s="75"/>
      <c r="I77" s="75"/>
      <c r="J77" s="73"/>
      <c r="K77" s="73" t="s">
        <v>420</v>
      </c>
      <c r="L77" s="76" t="s">
        <v>421</v>
      </c>
      <c r="M77" s="75">
        <f t="shared" si="5"/>
        <v>0</v>
      </c>
      <c r="N77" s="75"/>
      <c r="O77" s="75"/>
      <c r="P77" s="75"/>
      <c r="Q77" s="75"/>
      <c r="R77" s="75"/>
    </row>
    <row r="78" spans="1:18">
      <c r="A78" s="72" t="s">
        <v>422</v>
      </c>
      <c r="B78" s="72" t="s">
        <v>297</v>
      </c>
      <c r="C78" s="74" t="s">
        <v>283</v>
      </c>
      <c r="D78" s="75">
        <f t="shared" si="4"/>
        <v>0</v>
      </c>
      <c r="E78" s="75">
        <f>E79+E80+E81+E82</f>
        <v>0</v>
      </c>
      <c r="F78" s="75">
        <f>F79+F80+F81+F82</f>
        <v>0</v>
      </c>
      <c r="G78" s="75"/>
      <c r="H78" s="75"/>
      <c r="I78" s="75"/>
      <c r="J78" s="73"/>
      <c r="K78" s="73" t="s">
        <v>423</v>
      </c>
      <c r="L78" s="76" t="s">
        <v>424</v>
      </c>
      <c r="M78" s="75">
        <f t="shared" si="5"/>
        <v>0</v>
      </c>
      <c r="N78" s="75"/>
      <c r="O78" s="75"/>
      <c r="P78" s="75"/>
      <c r="Q78" s="75"/>
      <c r="R78" s="75"/>
    </row>
    <row r="79" spans="1:18">
      <c r="A79" s="73"/>
      <c r="B79" s="73" t="s">
        <v>201</v>
      </c>
      <c r="C79" s="76" t="s">
        <v>425</v>
      </c>
      <c r="D79" s="75">
        <f t="shared" si="4"/>
        <v>0</v>
      </c>
      <c r="E79" s="75"/>
      <c r="F79" s="75"/>
      <c r="G79" s="75"/>
      <c r="H79" s="75"/>
      <c r="I79" s="75"/>
      <c r="J79" s="73"/>
      <c r="K79" s="73" t="s">
        <v>219</v>
      </c>
      <c r="L79" s="76" t="s">
        <v>426</v>
      </c>
      <c r="M79" s="75">
        <f t="shared" si="5"/>
        <v>0</v>
      </c>
      <c r="N79" s="75"/>
      <c r="O79" s="75"/>
      <c r="P79" s="75"/>
      <c r="Q79" s="75"/>
      <c r="R79" s="75"/>
    </row>
    <row r="80" spans="1:18">
      <c r="A80" s="73"/>
      <c r="B80" s="73" t="s">
        <v>203</v>
      </c>
      <c r="C80" s="76" t="s">
        <v>427</v>
      </c>
      <c r="D80" s="75">
        <f t="shared" si="4"/>
        <v>0</v>
      </c>
      <c r="E80" s="75"/>
      <c r="F80" s="75"/>
      <c r="G80" s="75"/>
      <c r="H80" s="75"/>
      <c r="I80" s="75"/>
      <c r="J80" s="72" t="s">
        <v>428</v>
      </c>
      <c r="K80" s="72" t="s">
        <v>297</v>
      </c>
      <c r="L80" s="74" t="s">
        <v>429</v>
      </c>
      <c r="M80" s="75">
        <f t="shared" si="5"/>
        <v>6</v>
      </c>
      <c r="N80" s="75">
        <f>N81+N82+N83+N84+N85+N86+N87+N88+N89+N90+N91+N92+N93+N94+N95+N96</f>
        <v>5</v>
      </c>
      <c r="O80" s="75">
        <f>O81+O82+O83+O84+O85+O86+O87+O88+O89+O90+O91+O92+O93+O94+O95+O96</f>
        <v>1</v>
      </c>
      <c r="P80" s="75"/>
      <c r="Q80" s="75"/>
      <c r="R80" s="75"/>
    </row>
    <row r="81" spans="1:18">
      <c r="A81" s="73"/>
      <c r="B81" s="73" t="s">
        <v>205</v>
      </c>
      <c r="C81" s="76" t="s">
        <v>430</v>
      </c>
      <c r="D81" s="75">
        <f t="shared" si="4"/>
        <v>0</v>
      </c>
      <c r="E81" s="75"/>
      <c r="F81" s="75"/>
      <c r="G81" s="75"/>
      <c r="H81" s="75"/>
      <c r="I81" s="75"/>
      <c r="J81" s="73"/>
      <c r="K81" s="73" t="s">
        <v>195</v>
      </c>
      <c r="L81" s="76" t="s">
        <v>275</v>
      </c>
      <c r="M81" s="75">
        <f t="shared" si="5"/>
        <v>0</v>
      </c>
      <c r="N81" s="75"/>
      <c r="O81" s="75"/>
      <c r="P81" s="75"/>
      <c r="Q81" s="75"/>
      <c r="R81" s="75"/>
    </row>
    <row r="82" spans="1:18">
      <c r="A82" s="73"/>
      <c r="B82" s="73" t="s">
        <v>219</v>
      </c>
      <c r="C82" s="76" t="s">
        <v>283</v>
      </c>
      <c r="D82" s="75">
        <f t="shared" si="4"/>
        <v>0</v>
      </c>
      <c r="E82" s="75"/>
      <c r="F82" s="75"/>
      <c r="G82" s="75"/>
      <c r="H82" s="75"/>
      <c r="I82" s="75"/>
      <c r="J82" s="73"/>
      <c r="K82" s="73" t="s">
        <v>197</v>
      </c>
      <c r="L82" s="76" t="s">
        <v>276</v>
      </c>
      <c r="M82" s="75">
        <f t="shared" si="5"/>
        <v>6</v>
      </c>
      <c r="N82" s="75">
        <v>5</v>
      </c>
      <c r="O82" s="75">
        <v>1</v>
      </c>
      <c r="P82" s="75"/>
      <c r="Q82" s="75"/>
      <c r="R82" s="75"/>
    </row>
    <row r="83" spans="1:18">
      <c r="A83" s="77"/>
      <c r="B83" s="77"/>
      <c r="C83" s="77"/>
      <c r="D83" s="75">
        <f t="shared" si="4"/>
        <v>0</v>
      </c>
      <c r="E83" s="75"/>
      <c r="F83" s="75"/>
      <c r="G83" s="75"/>
      <c r="H83" s="75"/>
      <c r="I83" s="75"/>
      <c r="J83" s="77"/>
      <c r="K83" s="77" t="s">
        <v>199</v>
      </c>
      <c r="L83" s="77" t="s">
        <v>407</v>
      </c>
      <c r="M83" s="75">
        <f t="shared" si="5"/>
        <v>0</v>
      </c>
      <c r="N83" s="75"/>
      <c r="O83" s="75"/>
      <c r="P83" s="75"/>
      <c r="Q83" s="75"/>
      <c r="R83" s="75"/>
    </row>
    <row r="84" spans="1:18">
      <c r="A84" s="77"/>
      <c r="B84" s="77"/>
      <c r="C84" s="77"/>
      <c r="D84" s="75">
        <f t="shared" si="4"/>
        <v>0</v>
      </c>
      <c r="E84" s="75"/>
      <c r="F84" s="75"/>
      <c r="G84" s="75"/>
      <c r="H84" s="75"/>
      <c r="I84" s="75"/>
      <c r="J84" s="77"/>
      <c r="K84" s="77" t="s">
        <v>226</v>
      </c>
      <c r="L84" s="77" t="s">
        <v>333</v>
      </c>
      <c r="M84" s="75">
        <f t="shared" si="5"/>
        <v>0</v>
      </c>
      <c r="N84" s="75"/>
      <c r="O84" s="75"/>
      <c r="P84" s="75"/>
      <c r="Q84" s="75"/>
      <c r="R84" s="75"/>
    </row>
    <row r="85" spans="1:18">
      <c r="A85" s="77"/>
      <c r="B85" s="77"/>
      <c r="C85" s="77"/>
      <c r="D85" s="75">
        <f t="shared" si="4"/>
        <v>0</v>
      </c>
      <c r="E85" s="75"/>
      <c r="F85" s="75"/>
      <c r="G85" s="75"/>
      <c r="H85" s="75"/>
      <c r="I85" s="75"/>
      <c r="J85" s="77"/>
      <c r="K85" s="77" t="s">
        <v>201</v>
      </c>
      <c r="L85" s="77" t="s">
        <v>341</v>
      </c>
      <c r="M85" s="75">
        <f t="shared" si="5"/>
        <v>0</v>
      </c>
      <c r="N85" s="75"/>
      <c r="O85" s="75"/>
      <c r="P85" s="75"/>
      <c r="Q85" s="75"/>
      <c r="R85" s="75"/>
    </row>
    <row r="86" spans="1:18">
      <c r="A86" s="77"/>
      <c r="B86" s="77"/>
      <c r="C86" s="77"/>
      <c r="D86" s="75">
        <f t="shared" si="4"/>
        <v>0</v>
      </c>
      <c r="E86" s="75"/>
      <c r="F86" s="75"/>
      <c r="G86" s="75"/>
      <c r="H86" s="75"/>
      <c r="I86" s="75"/>
      <c r="J86" s="77"/>
      <c r="K86" s="77" t="s">
        <v>203</v>
      </c>
      <c r="L86" s="77" t="s">
        <v>411</v>
      </c>
      <c r="M86" s="75">
        <f t="shared" si="5"/>
        <v>0</v>
      </c>
      <c r="N86" s="75"/>
      <c r="O86" s="75"/>
      <c r="P86" s="75"/>
      <c r="Q86" s="75"/>
      <c r="R86" s="75"/>
    </row>
    <row r="87" spans="1:18">
      <c r="A87" s="77"/>
      <c r="B87" s="77"/>
      <c r="C87" s="77"/>
      <c r="D87" s="75">
        <f t="shared" si="4"/>
        <v>0</v>
      </c>
      <c r="E87" s="75"/>
      <c r="F87" s="75"/>
      <c r="G87" s="75"/>
      <c r="H87" s="75"/>
      <c r="I87" s="75"/>
      <c r="J87" s="77"/>
      <c r="K87" s="77" t="s">
        <v>205</v>
      </c>
      <c r="L87" s="77" t="s">
        <v>413</v>
      </c>
      <c r="M87" s="75">
        <f t="shared" si="5"/>
        <v>0</v>
      </c>
      <c r="N87" s="75"/>
      <c r="O87" s="75"/>
      <c r="P87" s="75"/>
      <c r="Q87" s="75"/>
      <c r="R87" s="75"/>
    </row>
    <row r="88" spans="1:18">
      <c r="A88" s="77"/>
      <c r="B88" s="77"/>
      <c r="C88" s="77"/>
      <c r="D88" s="75">
        <f t="shared" si="4"/>
        <v>0</v>
      </c>
      <c r="E88" s="75"/>
      <c r="F88" s="75"/>
      <c r="G88" s="75"/>
      <c r="H88" s="75"/>
      <c r="I88" s="75"/>
      <c r="J88" s="77"/>
      <c r="K88" s="77" t="s">
        <v>207</v>
      </c>
      <c r="L88" s="77" t="s">
        <v>431</v>
      </c>
      <c r="M88" s="75">
        <f t="shared" si="5"/>
        <v>0</v>
      </c>
      <c r="N88" s="75"/>
      <c r="O88" s="75"/>
      <c r="P88" s="75"/>
      <c r="Q88" s="75"/>
      <c r="R88" s="75"/>
    </row>
    <row r="89" spans="1:18">
      <c r="A89" s="77"/>
      <c r="B89" s="77"/>
      <c r="C89" s="77"/>
      <c r="D89" s="75">
        <f t="shared" si="4"/>
        <v>0</v>
      </c>
      <c r="E89" s="75"/>
      <c r="F89" s="75"/>
      <c r="G89" s="75"/>
      <c r="H89" s="75"/>
      <c r="I89" s="75"/>
      <c r="J89" s="77"/>
      <c r="K89" s="77" t="s">
        <v>209</v>
      </c>
      <c r="L89" s="77" t="s">
        <v>432</v>
      </c>
      <c r="M89" s="75">
        <f t="shared" si="5"/>
        <v>0</v>
      </c>
      <c r="N89" s="75"/>
      <c r="O89" s="75"/>
      <c r="P89" s="75"/>
      <c r="Q89" s="75"/>
      <c r="R89" s="75"/>
    </row>
    <row r="90" spans="1:18">
      <c r="A90" s="77"/>
      <c r="B90" s="77"/>
      <c r="C90" s="77"/>
      <c r="D90" s="75">
        <f t="shared" si="4"/>
        <v>0</v>
      </c>
      <c r="E90" s="75"/>
      <c r="F90" s="75"/>
      <c r="G90" s="75"/>
      <c r="H90" s="75"/>
      <c r="I90" s="75"/>
      <c r="J90" s="77"/>
      <c r="K90" s="77" t="s">
        <v>211</v>
      </c>
      <c r="L90" s="77" t="s">
        <v>433</v>
      </c>
      <c r="M90" s="75">
        <f t="shared" si="5"/>
        <v>0</v>
      </c>
      <c r="N90" s="75"/>
      <c r="O90" s="75"/>
      <c r="P90" s="75"/>
      <c r="Q90" s="75"/>
      <c r="R90" s="75"/>
    </row>
    <row r="91" spans="1:18">
      <c r="A91" s="77"/>
      <c r="B91" s="77"/>
      <c r="C91" s="77"/>
      <c r="D91" s="75">
        <f t="shared" si="4"/>
        <v>0</v>
      </c>
      <c r="E91" s="75"/>
      <c r="F91" s="75"/>
      <c r="G91" s="75"/>
      <c r="H91" s="75"/>
      <c r="I91" s="75"/>
      <c r="J91" s="77"/>
      <c r="K91" s="77" t="s">
        <v>213</v>
      </c>
      <c r="L91" s="77" t="s">
        <v>434</v>
      </c>
      <c r="M91" s="75">
        <f t="shared" si="5"/>
        <v>0</v>
      </c>
      <c r="N91" s="75"/>
      <c r="O91" s="75"/>
      <c r="P91" s="75"/>
      <c r="Q91" s="75"/>
      <c r="R91" s="75"/>
    </row>
    <row r="92" spans="1:18">
      <c r="A92" s="77"/>
      <c r="B92" s="77"/>
      <c r="C92" s="77"/>
      <c r="D92" s="75">
        <f t="shared" si="4"/>
        <v>0</v>
      </c>
      <c r="E92" s="75"/>
      <c r="F92" s="75"/>
      <c r="G92" s="75"/>
      <c r="H92" s="75"/>
      <c r="I92" s="75"/>
      <c r="J92" s="77"/>
      <c r="K92" s="77" t="s">
        <v>215</v>
      </c>
      <c r="L92" s="77" t="s">
        <v>335</v>
      </c>
      <c r="M92" s="75">
        <f t="shared" si="5"/>
        <v>0</v>
      </c>
      <c r="N92" s="75"/>
      <c r="O92" s="75"/>
      <c r="P92" s="75"/>
      <c r="Q92" s="75"/>
      <c r="R92" s="75"/>
    </row>
    <row r="93" spans="1:18">
      <c r="A93" s="77"/>
      <c r="B93" s="77"/>
      <c r="C93" s="77"/>
      <c r="D93" s="75">
        <f t="shared" si="4"/>
        <v>0</v>
      </c>
      <c r="E93" s="75"/>
      <c r="F93" s="75"/>
      <c r="G93" s="75"/>
      <c r="H93" s="75"/>
      <c r="I93" s="75"/>
      <c r="J93" s="77"/>
      <c r="K93" s="77" t="s">
        <v>417</v>
      </c>
      <c r="L93" s="77" t="s">
        <v>418</v>
      </c>
      <c r="M93" s="75">
        <f t="shared" si="5"/>
        <v>0</v>
      </c>
      <c r="N93" s="75"/>
      <c r="O93" s="75"/>
      <c r="P93" s="75"/>
      <c r="Q93" s="75"/>
      <c r="R93" s="75"/>
    </row>
    <row r="94" spans="1:18">
      <c r="A94" s="77"/>
      <c r="B94" s="77"/>
      <c r="C94" s="77"/>
      <c r="D94" s="75">
        <f t="shared" si="4"/>
        <v>0</v>
      </c>
      <c r="E94" s="75"/>
      <c r="F94" s="75"/>
      <c r="G94" s="75"/>
      <c r="H94" s="75"/>
      <c r="I94" s="75"/>
      <c r="J94" s="77"/>
      <c r="K94" s="77" t="s">
        <v>420</v>
      </c>
      <c r="L94" s="77" t="s">
        <v>421</v>
      </c>
      <c r="M94" s="75">
        <f t="shared" si="5"/>
        <v>0</v>
      </c>
      <c r="N94" s="75"/>
      <c r="O94" s="75"/>
      <c r="P94" s="75"/>
      <c r="Q94" s="75"/>
      <c r="R94" s="75"/>
    </row>
    <row r="95" spans="1:18">
      <c r="A95" s="77"/>
      <c r="B95" s="77"/>
      <c r="C95" s="77"/>
      <c r="D95" s="75">
        <f t="shared" si="4"/>
        <v>0</v>
      </c>
      <c r="E95" s="75"/>
      <c r="F95" s="75"/>
      <c r="G95" s="75"/>
      <c r="H95" s="75"/>
      <c r="I95" s="75"/>
      <c r="J95" s="77"/>
      <c r="K95" s="77" t="s">
        <v>423</v>
      </c>
      <c r="L95" s="77" t="s">
        <v>424</v>
      </c>
      <c r="M95" s="75">
        <f t="shared" si="5"/>
        <v>0</v>
      </c>
      <c r="N95" s="75"/>
      <c r="O95" s="75"/>
      <c r="P95" s="75"/>
      <c r="Q95" s="75"/>
      <c r="R95" s="75"/>
    </row>
    <row r="96" spans="1:18">
      <c r="A96" s="77"/>
      <c r="B96" s="77"/>
      <c r="C96" s="77"/>
      <c r="D96" s="75">
        <f t="shared" si="4"/>
        <v>0</v>
      </c>
      <c r="E96" s="75"/>
      <c r="F96" s="75"/>
      <c r="G96" s="75"/>
      <c r="H96" s="75"/>
      <c r="I96" s="75"/>
      <c r="J96" s="77"/>
      <c r="K96" s="77" t="s">
        <v>219</v>
      </c>
      <c r="L96" s="77" t="s">
        <v>274</v>
      </c>
      <c r="M96" s="75">
        <f t="shared" si="5"/>
        <v>0</v>
      </c>
      <c r="N96" s="75"/>
      <c r="O96" s="75"/>
      <c r="P96" s="75"/>
      <c r="Q96" s="75"/>
      <c r="R96" s="75"/>
    </row>
    <row r="97" spans="1:18">
      <c r="A97" s="77"/>
      <c r="B97" s="77"/>
      <c r="C97" s="77"/>
      <c r="D97" s="75">
        <f t="shared" si="4"/>
        <v>0</v>
      </c>
      <c r="E97" s="75"/>
      <c r="F97" s="75"/>
      <c r="G97" s="75"/>
      <c r="H97" s="75"/>
      <c r="I97" s="75"/>
      <c r="J97" s="79" t="s">
        <v>435</v>
      </c>
      <c r="K97" s="79" t="s">
        <v>297</v>
      </c>
      <c r="L97" s="79" t="s">
        <v>436</v>
      </c>
      <c r="M97" s="75">
        <f t="shared" si="5"/>
        <v>0</v>
      </c>
      <c r="N97" s="75">
        <f>N98+N99</f>
        <v>0</v>
      </c>
      <c r="O97" s="75">
        <f>O98+O99</f>
        <v>0</v>
      </c>
      <c r="P97" s="75"/>
      <c r="Q97" s="75"/>
      <c r="R97" s="75"/>
    </row>
    <row r="98" spans="1:18">
      <c r="A98" s="77"/>
      <c r="B98" s="77"/>
      <c r="C98" s="77"/>
      <c r="D98" s="75">
        <f t="shared" si="4"/>
        <v>0</v>
      </c>
      <c r="E98" s="75"/>
      <c r="F98" s="75"/>
      <c r="G98" s="75"/>
      <c r="H98" s="75"/>
      <c r="I98" s="75"/>
      <c r="J98" s="77"/>
      <c r="K98" s="77" t="s">
        <v>195</v>
      </c>
      <c r="L98" s="77" t="s">
        <v>437</v>
      </c>
      <c r="M98" s="75">
        <f t="shared" si="5"/>
        <v>0</v>
      </c>
      <c r="N98" s="75"/>
      <c r="O98" s="75"/>
      <c r="P98" s="75"/>
      <c r="Q98" s="75"/>
      <c r="R98" s="75"/>
    </row>
    <row r="99" spans="1:18">
      <c r="A99" s="77"/>
      <c r="B99" s="77"/>
      <c r="C99" s="77"/>
      <c r="D99" s="75">
        <f t="shared" si="4"/>
        <v>0</v>
      </c>
      <c r="E99" s="75"/>
      <c r="F99" s="75"/>
      <c r="G99" s="75"/>
      <c r="H99" s="75"/>
      <c r="I99" s="75"/>
      <c r="J99" s="77"/>
      <c r="K99" s="77" t="s">
        <v>219</v>
      </c>
      <c r="L99" s="77" t="s">
        <v>367</v>
      </c>
      <c r="M99" s="75">
        <f t="shared" si="5"/>
        <v>0</v>
      </c>
      <c r="N99" s="75"/>
      <c r="O99" s="75"/>
      <c r="P99" s="75"/>
      <c r="Q99" s="75"/>
      <c r="R99" s="75"/>
    </row>
    <row r="100" spans="1:18">
      <c r="A100" s="77"/>
      <c r="B100" s="77"/>
      <c r="C100" s="77"/>
      <c r="D100" s="75">
        <f t="shared" si="4"/>
        <v>0</v>
      </c>
      <c r="E100" s="75"/>
      <c r="F100" s="75"/>
      <c r="G100" s="75"/>
      <c r="H100" s="75"/>
      <c r="I100" s="75"/>
      <c r="J100" s="79" t="s">
        <v>438</v>
      </c>
      <c r="K100" s="79" t="s">
        <v>297</v>
      </c>
      <c r="L100" s="79" t="s">
        <v>362</v>
      </c>
      <c r="M100" s="75">
        <f t="shared" si="5"/>
        <v>0</v>
      </c>
      <c r="N100" s="75">
        <f>N101+N102+N103+N104+N105</f>
        <v>0</v>
      </c>
      <c r="O100" s="75">
        <f>O101+O102+O103+O104+O105</f>
        <v>0</v>
      </c>
      <c r="P100" s="75"/>
      <c r="Q100" s="75"/>
      <c r="R100" s="75"/>
    </row>
    <row r="101" spans="1:18">
      <c r="A101" s="77"/>
      <c r="B101" s="77"/>
      <c r="C101" s="77"/>
      <c r="D101" s="75">
        <f t="shared" si="4"/>
        <v>0</v>
      </c>
      <c r="E101" s="75"/>
      <c r="F101" s="75"/>
      <c r="G101" s="75"/>
      <c r="H101" s="75"/>
      <c r="I101" s="75"/>
      <c r="J101" s="77"/>
      <c r="K101" s="77" t="s">
        <v>195</v>
      </c>
      <c r="L101" s="77" t="s">
        <v>437</v>
      </c>
      <c r="M101" s="75">
        <f t="shared" si="5"/>
        <v>0</v>
      </c>
      <c r="N101" s="75"/>
      <c r="O101" s="75"/>
      <c r="P101" s="75"/>
      <c r="Q101" s="75"/>
      <c r="R101" s="75"/>
    </row>
    <row r="102" spans="1:18">
      <c r="A102" s="77"/>
      <c r="B102" s="77"/>
      <c r="C102" s="77"/>
      <c r="D102" s="75">
        <f t="shared" si="4"/>
        <v>0</v>
      </c>
      <c r="E102" s="75"/>
      <c r="F102" s="75"/>
      <c r="G102" s="75"/>
      <c r="H102" s="75"/>
      <c r="I102" s="75"/>
      <c r="J102" s="77"/>
      <c r="K102" s="77" t="s">
        <v>199</v>
      </c>
      <c r="L102" s="77" t="s">
        <v>439</v>
      </c>
      <c r="M102" s="75">
        <f t="shared" si="5"/>
        <v>0</v>
      </c>
      <c r="N102" s="75"/>
      <c r="O102" s="75"/>
      <c r="P102" s="75"/>
      <c r="Q102" s="75"/>
      <c r="R102" s="75"/>
    </row>
    <row r="103" spans="1:18">
      <c r="A103" s="77"/>
      <c r="B103" s="77"/>
      <c r="C103" s="77"/>
      <c r="D103" s="75">
        <f t="shared" si="4"/>
        <v>0</v>
      </c>
      <c r="E103" s="75"/>
      <c r="F103" s="75"/>
      <c r="G103" s="75"/>
      <c r="H103" s="75"/>
      <c r="I103" s="75"/>
      <c r="J103" s="77"/>
      <c r="K103" s="77" t="s">
        <v>224</v>
      </c>
      <c r="L103" s="77" t="s">
        <v>363</v>
      </c>
      <c r="M103" s="75">
        <f t="shared" si="5"/>
        <v>0</v>
      </c>
      <c r="N103" s="75"/>
      <c r="O103" s="75"/>
      <c r="P103" s="75"/>
      <c r="Q103" s="75"/>
      <c r="R103" s="75"/>
    </row>
    <row r="104" spans="1:18">
      <c r="A104" s="77"/>
      <c r="B104" s="77"/>
      <c r="C104" s="77"/>
      <c r="D104" s="75">
        <f t="shared" si="4"/>
        <v>0</v>
      </c>
      <c r="E104" s="75"/>
      <c r="F104" s="75"/>
      <c r="G104" s="75"/>
      <c r="H104" s="75"/>
      <c r="I104" s="75"/>
      <c r="J104" s="77"/>
      <c r="K104" s="77" t="s">
        <v>226</v>
      </c>
      <c r="L104" s="77" t="s">
        <v>365</v>
      </c>
      <c r="M104" s="75">
        <f t="shared" si="5"/>
        <v>0</v>
      </c>
      <c r="N104" s="75"/>
      <c r="O104" s="75"/>
      <c r="P104" s="75"/>
      <c r="Q104" s="75"/>
      <c r="R104" s="75"/>
    </row>
    <row r="105" spans="1:18">
      <c r="A105" s="77"/>
      <c r="B105" s="77"/>
      <c r="C105" s="77"/>
      <c r="D105" s="75">
        <f t="shared" si="4"/>
        <v>0</v>
      </c>
      <c r="E105" s="75"/>
      <c r="F105" s="75"/>
      <c r="G105" s="75"/>
      <c r="H105" s="75"/>
      <c r="I105" s="75"/>
      <c r="J105" s="77"/>
      <c r="K105" s="77" t="s">
        <v>219</v>
      </c>
      <c r="L105" s="77" t="s">
        <v>367</v>
      </c>
      <c r="M105" s="75">
        <f t="shared" si="5"/>
        <v>0</v>
      </c>
      <c r="N105" s="75"/>
      <c r="O105" s="75"/>
      <c r="P105" s="75"/>
      <c r="Q105" s="75"/>
      <c r="R105" s="75"/>
    </row>
    <row r="106" spans="1:18">
      <c r="A106" s="77"/>
      <c r="B106" s="77"/>
      <c r="C106" s="77"/>
      <c r="D106" s="75">
        <f t="shared" si="4"/>
        <v>0</v>
      </c>
      <c r="E106" s="75"/>
      <c r="F106" s="75"/>
      <c r="G106" s="75"/>
      <c r="H106" s="75"/>
      <c r="I106" s="75"/>
      <c r="J106" s="79" t="s">
        <v>440</v>
      </c>
      <c r="K106" s="79" t="s">
        <v>297</v>
      </c>
      <c r="L106" s="79" t="s">
        <v>387</v>
      </c>
      <c r="M106" s="75">
        <f t="shared" si="5"/>
        <v>0</v>
      </c>
      <c r="N106" s="75">
        <f>N107+N108</f>
        <v>0</v>
      </c>
      <c r="O106" s="75"/>
      <c r="P106" s="75"/>
      <c r="Q106" s="75"/>
      <c r="R106" s="75"/>
    </row>
    <row r="107" spans="1:18">
      <c r="A107" s="77"/>
      <c r="B107" s="77"/>
      <c r="C107" s="77"/>
      <c r="D107" s="75">
        <f t="shared" si="4"/>
        <v>0</v>
      </c>
      <c r="E107" s="75"/>
      <c r="F107" s="75"/>
      <c r="G107" s="75"/>
      <c r="H107" s="75"/>
      <c r="I107" s="75"/>
      <c r="J107" s="77"/>
      <c r="K107" s="77" t="s">
        <v>197</v>
      </c>
      <c r="L107" s="77" t="s">
        <v>389</v>
      </c>
      <c r="M107" s="75">
        <f t="shared" si="5"/>
        <v>0</v>
      </c>
      <c r="N107" s="75"/>
      <c r="O107" s="75"/>
      <c r="P107" s="75"/>
      <c r="Q107" s="75"/>
      <c r="R107" s="75"/>
    </row>
    <row r="108" spans="1:18">
      <c r="A108" s="77"/>
      <c r="B108" s="77"/>
      <c r="C108" s="77"/>
      <c r="D108" s="75">
        <f t="shared" si="4"/>
        <v>0</v>
      </c>
      <c r="E108" s="75"/>
      <c r="F108" s="75"/>
      <c r="G108" s="75"/>
      <c r="H108" s="75"/>
      <c r="I108" s="75"/>
      <c r="J108" s="77"/>
      <c r="K108" s="77" t="s">
        <v>199</v>
      </c>
      <c r="L108" s="77" t="s">
        <v>390</v>
      </c>
      <c r="M108" s="75">
        <f t="shared" si="5"/>
        <v>0</v>
      </c>
      <c r="N108" s="75"/>
      <c r="O108" s="75"/>
      <c r="P108" s="75"/>
      <c r="Q108" s="75"/>
      <c r="R108" s="75"/>
    </row>
    <row r="109" spans="1:18">
      <c r="A109" s="77"/>
      <c r="B109" s="77"/>
      <c r="C109" s="77"/>
      <c r="D109" s="75">
        <f t="shared" si="4"/>
        <v>0</v>
      </c>
      <c r="E109" s="75"/>
      <c r="F109" s="75"/>
      <c r="G109" s="75"/>
      <c r="H109" s="75"/>
      <c r="I109" s="75"/>
      <c r="J109" s="79" t="s">
        <v>441</v>
      </c>
      <c r="K109" s="79" t="s">
        <v>297</v>
      </c>
      <c r="L109" s="79" t="s">
        <v>283</v>
      </c>
      <c r="M109" s="75">
        <f t="shared" si="5"/>
        <v>0</v>
      </c>
      <c r="N109" s="75">
        <f>N110+N112+N111+N113</f>
        <v>0</v>
      </c>
      <c r="O109" s="75">
        <f>O110+O112+O111+O113</f>
        <v>0</v>
      </c>
      <c r="P109" s="75"/>
      <c r="Q109" s="75"/>
      <c r="R109" s="75"/>
    </row>
    <row r="110" spans="1:18">
      <c r="A110" s="77"/>
      <c r="B110" s="77"/>
      <c r="C110" s="77"/>
      <c r="D110" s="75">
        <f t="shared" si="4"/>
        <v>0</v>
      </c>
      <c r="E110" s="75"/>
      <c r="F110" s="75"/>
      <c r="G110" s="75"/>
      <c r="H110" s="75"/>
      <c r="I110" s="75"/>
      <c r="J110" s="77"/>
      <c r="K110" s="77" t="s">
        <v>201</v>
      </c>
      <c r="L110" s="77" t="s">
        <v>425</v>
      </c>
      <c r="M110" s="75">
        <f t="shared" si="5"/>
        <v>0</v>
      </c>
      <c r="N110" s="75"/>
      <c r="O110" s="75"/>
      <c r="P110" s="75"/>
      <c r="Q110" s="75"/>
      <c r="R110" s="75"/>
    </row>
    <row r="111" spans="1:18">
      <c r="A111" s="77"/>
      <c r="B111" s="77"/>
      <c r="C111" s="77"/>
      <c r="D111" s="75">
        <f t="shared" si="4"/>
        <v>0</v>
      </c>
      <c r="E111" s="75"/>
      <c r="F111" s="75"/>
      <c r="G111" s="75"/>
      <c r="H111" s="75"/>
      <c r="I111" s="75"/>
      <c r="J111" s="77"/>
      <c r="K111" s="77" t="s">
        <v>203</v>
      </c>
      <c r="L111" s="77" t="s">
        <v>427</v>
      </c>
      <c r="M111" s="75">
        <f t="shared" si="5"/>
        <v>0</v>
      </c>
      <c r="N111" s="75"/>
      <c r="O111" s="75"/>
      <c r="P111" s="75"/>
      <c r="Q111" s="75"/>
      <c r="R111" s="75"/>
    </row>
    <row r="112" spans="1:18">
      <c r="A112" s="77"/>
      <c r="B112" s="77"/>
      <c r="C112" s="77"/>
      <c r="D112" s="75">
        <f t="shared" si="4"/>
        <v>0</v>
      </c>
      <c r="E112" s="75"/>
      <c r="F112" s="75"/>
      <c r="G112" s="75"/>
      <c r="H112" s="75"/>
      <c r="I112" s="75"/>
      <c r="J112" s="77"/>
      <c r="K112" s="77" t="s">
        <v>205</v>
      </c>
      <c r="L112" s="77" t="s">
        <v>430</v>
      </c>
      <c r="M112" s="75">
        <f t="shared" si="5"/>
        <v>0</v>
      </c>
      <c r="N112" s="75"/>
      <c r="O112" s="75"/>
      <c r="P112" s="75"/>
      <c r="Q112" s="75"/>
      <c r="R112" s="75"/>
    </row>
    <row r="113" spans="1:18">
      <c r="A113" s="77"/>
      <c r="B113" s="77"/>
      <c r="C113" s="77"/>
      <c r="D113" s="75">
        <f t="shared" si="4"/>
        <v>0</v>
      </c>
      <c r="E113" s="75"/>
      <c r="F113" s="75"/>
      <c r="G113" s="75"/>
      <c r="H113" s="75"/>
      <c r="I113" s="75"/>
      <c r="J113" s="77"/>
      <c r="K113" s="77" t="s">
        <v>219</v>
      </c>
      <c r="L113" s="77" t="s">
        <v>283</v>
      </c>
      <c r="M113" s="75">
        <f t="shared" si="5"/>
        <v>0</v>
      </c>
      <c r="N113" s="75"/>
      <c r="O113" s="75"/>
      <c r="P113" s="75"/>
      <c r="Q113" s="75"/>
      <c r="R113" s="75"/>
    </row>
    <row r="114" spans="1:18">
      <c r="A114" s="78" t="s">
        <v>38</v>
      </c>
      <c r="B114" s="78"/>
      <c r="C114" s="78"/>
      <c r="D114" s="75">
        <f t="shared" si="4"/>
        <v>1916.23</v>
      </c>
      <c r="E114" s="20">
        <f>E8+E13+E24+E32+E39+E43+E46+E50+E53+E59+E62+E67+E75+E78</f>
        <v>1801.29</v>
      </c>
      <c r="F114" s="20">
        <f>F8+F13+F24+F32+F39+F43+F46+F50+F53+F59+F62+F67+F75+F78</f>
        <v>114.94</v>
      </c>
      <c r="G114" s="20"/>
      <c r="H114" s="20"/>
      <c r="I114" s="20"/>
      <c r="J114" s="78" t="s">
        <v>38</v>
      </c>
      <c r="K114" s="78"/>
      <c r="L114" s="78"/>
      <c r="M114" s="75">
        <f t="shared" si="5"/>
        <v>1916.23</v>
      </c>
      <c r="N114" s="20">
        <f>N8+N22+N50+N62+N67+N80+N97+N100+N106+N109</f>
        <v>1801.29</v>
      </c>
      <c r="O114" s="20">
        <f>O8+O22+O50+O62+O67+O80+O97+O100+O106+O109</f>
        <v>114.94</v>
      </c>
      <c r="P114" s="20"/>
      <c r="Q114" s="20"/>
      <c r="R114" s="20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2" sqref="F12"/>
    </sheetView>
  </sheetViews>
  <sheetFormatPr defaultColWidth="9" defaultRowHeight="13.5" outlineLevelCol="7"/>
  <cols>
    <col min="1" max="1" width="31.375" style="52" customWidth="1"/>
    <col min="2" max="2" width="21.25" style="52" customWidth="1"/>
    <col min="3" max="3" width="21.375" style="52" customWidth="1"/>
    <col min="4" max="4" width="24.875" style="52" customWidth="1"/>
    <col min="5" max="5" width="23.5" style="52" customWidth="1"/>
    <col min="6" max="8" width="11.625" style="52" customWidth="1"/>
    <col min="9" max="16384" width="9" style="52"/>
  </cols>
  <sheetData>
    <row r="1" s="52" customFormat="1" ht="39.95" customHeight="1" spans="1:8">
      <c r="A1" s="3" t="s">
        <v>442</v>
      </c>
      <c r="B1" s="3"/>
      <c r="C1" s="3"/>
      <c r="D1" s="3"/>
      <c r="E1" s="3"/>
      <c r="F1" s="54"/>
      <c r="G1" s="54"/>
      <c r="H1" s="54"/>
    </row>
    <row r="2" ht="3" customHeight="1"/>
    <row r="3" s="53" customFormat="1" ht="28.5" customHeight="1" spans="1:5">
      <c r="A3" s="55" t="s">
        <v>443</v>
      </c>
      <c r="B3" s="55"/>
      <c r="C3" s="55"/>
      <c r="D3" s="55"/>
      <c r="E3" s="56" t="s">
        <v>40</v>
      </c>
    </row>
    <row r="4" s="52" customFormat="1" ht="30" customHeight="1" spans="1:5">
      <c r="A4" s="57" t="s">
        <v>444</v>
      </c>
      <c r="B4" s="57" t="s">
        <v>445</v>
      </c>
      <c r="C4" s="57" t="s">
        <v>446</v>
      </c>
      <c r="D4" s="58" t="s">
        <v>447</v>
      </c>
      <c r="E4" s="58"/>
    </row>
    <row r="5" s="52" customFormat="1" ht="30" customHeight="1" spans="1:5">
      <c r="A5" s="59"/>
      <c r="B5" s="59"/>
      <c r="C5" s="59"/>
      <c r="D5" s="60" t="s">
        <v>448</v>
      </c>
      <c r="E5" s="60" t="s">
        <v>449</v>
      </c>
    </row>
    <row r="6" s="52" customFormat="1" ht="30" customHeight="1" spans="1:5">
      <c r="A6" s="61" t="s">
        <v>65</v>
      </c>
      <c r="B6" s="62">
        <f>B7+B8+B9</f>
        <v>16.09</v>
      </c>
      <c r="C6" s="62">
        <f>C7+C8+C9</f>
        <v>13.75</v>
      </c>
      <c r="D6" s="62">
        <f>D7+D8+D9</f>
        <v>2.34</v>
      </c>
      <c r="E6" s="62">
        <f>E7+E8+E9</f>
        <v>0.356</v>
      </c>
    </row>
    <row r="7" s="52" customFormat="1" ht="30" customHeight="1" spans="1:5">
      <c r="A7" s="62" t="s">
        <v>450</v>
      </c>
      <c r="B7" s="62"/>
      <c r="C7" s="62"/>
      <c r="D7" s="62"/>
      <c r="E7" s="63"/>
    </row>
    <row r="8" s="52" customFormat="1" ht="30" customHeight="1" spans="1:5">
      <c r="A8" s="62" t="s">
        <v>451</v>
      </c>
      <c r="B8" s="62">
        <v>10.12</v>
      </c>
      <c r="C8" s="62">
        <v>8.8</v>
      </c>
      <c r="D8" s="62">
        <v>1.32</v>
      </c>
      <c r="E8" s="63">
        <v>0.15</v>
      </c>
    </row>
    <row r="9" s="52" customFormat="1" ht="30" customHeight="1" spans="1:5">
      <c r="A9" s="62" t="s">
        <v>452</v>
      </c>
      <c r="B9" s="62">
        <f>B10+B11</f>
        <v>5.97</v>
      </c>
      <c r="C9" s="62">
        <f>C10+C11</f>
        <v>4.95</v>
      </c>
      <c r="D9" s="62">
        <f>D10+D11</f>
        <v>1.02</v>
      </c>
      <c r="E9" s="62">
        <f>E10+E11</f>
        <v>0.206</v>
      </c>
    </row>
    <row r="10" s="52" customFormat="1" ht="30" customHeight="1" spans="1:5">
      <c r="A10" s="62" t="s">
        <v>453</v>
      </c>
      <c r="B10" s="62"/>
      <c r="C10" s="62"/>
      <c r="D10" s="62"/>
      <c r="E10" s="63"/>
    </row>
    <row r="11" s="52" customFormat="1" ht="30" customHeight="1" spans="1:5">
      <c r="A11" s="62" t="s">
        <v>454</v>
      </c>
      <c r="B11" s="62">
        <v>5.97</v>
      </c>
      <c r="C11" s="62">
        <v>4.95</v>
      </c>
      <c r="D11" s="62">
        <v>1.02</v>
      </c>
      <c r="E11" s="63">
        <v>0.206</v>
      </c>
    </row>
    <row r="12" ht="132" customHeight="1" spans="1:5">
      <c r="A12" s="64" t="s">
        <v>455</v>
      </c>
      <c r="B12" s="64"/>
      <c r="C12" s="64"/>
      <c r="D12" s="64"/>
      <c r="E12" s="6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2006-09-16T00:00:00Z</dcterms:created>
  <dcterms:modified xsi:type="dcterms:W3CDTF">2023-07-21T09:59:38Z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