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1000" firstSheet="7" activeTab="7"/>
  </bookViews>
  <sheets>
    <sheet name="部门财务收支预算总表01-1" sheetId="2" r:id="rId1"/>
    <sheet name="部门收入预算表01-2" sheetId="3" r:id="rId2"/>
    <sheet name="部门支出预算表01-3" sheetId="4" r:id="rId3"/>
    <sheet name="部门财政拨款收支预算总表02-1" sheetId="5" r:id="rId4"/>
    <sheet name="一般公共预算支出预算表02-2" sheetId="6" r:id="rId5"/>
    <sheet name="一般公共预算“三公”经费支出预算表03" sheetId="7" r:id="rId6"/>
    <sheet name="部门基本支出预算表04" sheetId="8" r:id="rId7"/>
    <sheet name="部门项目支出预算表05-1" sheetId="9" r:id="rId8"/>
    <sheet name="部门项目支出绩效目标表05-2" sheetId="10" r:id="rId9"/>
    <sheet name="部门政府性基金预算支出预算表06" sheetId="11" r:id="rId10"/>
    <sheet name="部门政府采购预算表07" sheetId="12" r:id="rId11"/>
    <sheet name="部门政府购买服务预算表08" sheetId="13" r:id="rId12"/>
    <sheet name="县对下转移支付预算表09-1（瑞丽）" sheetId="14" r:id="rId13"/>
    <sheet name="县对下转移支付绩效目标表09-2（瑞丽）" sheetId="15" r:id="rId14"/>
    <sheet name="新增资产配置表10" sheetId="16" r:id="rId15"/>
    <sheet name="上级补助项目支出预算表11" sheetId="17" r:id="rId16"/>
    <sheet name="部门项目中期规划预算表12" sheetId="18" r:id="rId17"/>
  </sheets>
  <definedNames>
    <definedName name="_xlnm.Print_Titles" localSheetId="0">'部门财务收支预算总表01-1'!$1:$5</definedName>
    <definedName name="_xlnm.Print_Titles" localSheetId="1">'部门收入预算表01-2'!$1:$7</definedName>
    <definedName name="_xlnm.Print_Titles" localSheetId="2">'部门支出预算表01-3'!$1:$6</definedName>
    <definedName name="_xlnm.Print_Titles" localSheetId="3">'部门财政拨款收支预算总表02-1'!$1:$6</definedName>
    <definedName name="_xlnm.Print_Titles" localSheetId="4">'一般公共预算支出预算表02-2'!$1:$6</definedName>
    <definedName name="_xlnm.Print_Titles" localSheetId="5">一般公共预算“三公”经费支出预算表03!$1:$6</definedName>
    <definedName name="_xlnm.Print_Titles" localSheetId="6">部门基本支出预算表04!$1:$8</definedName>
    <definedName name="_xlnm.Print_Titles" localSheetId="7">'部门项目支出预算表05-1'!$1:$7</definedName>
    <definedName name="_xlnm.Print_Titles" localSheetId="8">'部门项目支出绩效目标表05-2'!$1:$5</definedName>
    <definedName name="_xlnm.Print_Titles" localSheetId="9">部门政府性基金预算支出预算表06!$1:$6</definedName>
    <definedName name="_xlnm.Print_Titles" localSheetId="10">部门政府采购预算表07!$1:$7</definedName>
    <definedName name="_xlnm.Print_Titles" localSheetId="11">部门政府购买服务预算表08!$1:$7</definedName>
    <definedName name="_xlnm.Print_Titles" localSheetId="14">新增资产配置表10!$1:$6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<sst xmlns="http://schemas.openxmlformats.org/spreadsheetml/2006/main" count="1331" uniqueCount="463">
  <si>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</si>
  <si>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</si>
  <si>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</si>
  <si>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</si>
  <si>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</si>
  <si>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</si>
  <si>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</si>
  <si>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</si>
  <si>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</si>
  <si>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</si>
  <si>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</si>
  <si>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</si>
  <si>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</si>
  <si>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</si>
  <si>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</si>
  <si>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</si>
  <si>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</si>
  <si>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</si>
  <si>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</si>
  <si>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</si>
  <si>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</si>
  <si>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</si>
  <si>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</si>
  <si>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</si>
  <si>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</si>
  <si>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</si>
  <si>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</si>
  <si>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</si>
  <si>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</si>
  <si>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</si>
  <si>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</si>
  <si>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</si>
  <si>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</si>
  <si>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</si>
  <si>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</si>
  <si>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</si>
  <si>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</si>
  <si>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</si>
  <si>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</si>
  <si>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</si>
  <si>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</si>
  <si>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</si>
  <si>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</si>
  <si>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</si>
  <si>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</si>
  <si>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</si>
  <si>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</si>
  <si>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</si>
  <si>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</si>
  <si>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</si>
  <si>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</si>
  <si>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</si>
  <si>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</si>
  <si>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</si>
  <si>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</si>
  <si>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</si>
  <si>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</si>
  <si>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</si>
  <si>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</si>
  <si>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</si>
  <si>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</si>
  <si>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</si>
  <si>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</si>
  <si>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</si>
  <si>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</si>
  <si>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</si>
  <si>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</si>
  <si>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</si>
  <si>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</si>
  <si>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</si>
  <si>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</si>
  <si>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114001</t>
  </si>
  <si>
    <t>瑞丽市人民政府外事办公室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</si>
  <si>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</si>
  <si>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</si>
  <si>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</si>
  <si>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</si>
  <si>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</si>
  <si>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</si>
  <si>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</si>
  <si>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</si>
  <si>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</si>
  <si>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</si>
  <si>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</si>
  <si>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</si>
  <si>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</si>
  <si>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</si>
  <si>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</si>
  <si>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</si>
  <si>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</si>
  <si>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</si>
  <si>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</si>
  <si>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</si>
  <si>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</si>
  <si>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</si>
  <si>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</si>
  <si>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</si>
  <si>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</si>
  <si>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</si>
  <si>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</si>
  <si>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</si>
  <si>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</si>
  <si>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</si>
  <si>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</si>
  <si>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</si>
  <si>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</si>
  <si>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</si>
  <si>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</si>
  <si>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20199</t>
  </si>
  <si>
    <t>其他一般公共服务支出</t>
  </si>
  <si>
    <t>2019999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</si>
  <si>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</si>
  <si>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</si>
  <si>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</si>
  <si>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</si>
  <si>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</si>
  <si>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</si>
  <si>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</si>
  <si>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</si>
  <si>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</si>
  <si>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</si>
  <si>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</si>
  <si>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</si>
  <si>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</si>
  <si>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</si>
  <si>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</si>
  <si>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</si>
  <si>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</si>
  <si>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</si>
  <si>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</si>
  <si>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</si>
  <si>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</si>
  <si>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</si>
  <si>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</si>
  <si>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</si>
  <si>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</si>
  <si>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</si>
  <si>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</si>
  <si>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</si>
  <si>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</si>
  <si>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</si>
  <si>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</si>
  <si>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</si>
  <si>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</si>
  <si>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</si>
  <si>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</si>
  <si>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</si>
  <si>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</si>
  <si>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</si>
  <si>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</si>
  <si>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</si>
  <si>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</si>
  <si>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</si>
  <si>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</si>
  <si>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</si>
  <si>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</si>
  <si>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</si>
  <si>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</si>
  <si>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</si>
  <si>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</si>
  <si>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</si>
  <si>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</si>
  <si>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</si>
  <si>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</si>
  <si>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</si>
  <si>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</si>
  <si>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</si>
  <si>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</si>
  <si>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</si>
  <si>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</si>
  <si>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</si>
  <si>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</si>
  <si>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</si>
  <si>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</si>
  <si>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</si>
  <si>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</si>
  <si>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</si>
  <si>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</si>
  <si>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</si>
  <si>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</si>
  <si>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</si>
  <si>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</si>
  <si>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</si>
  <si>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</si>
  <si>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</si>
  <si>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</si>
  <si>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</si>
  <si>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</si>
  <si>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</si>
  <si>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</si>
  <si>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</si>
  <si>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</si>
  <si>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</si>
  <si>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</si>
  <si>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</si>
  <si>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</si>
  <si>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</si>
  <si>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</si>
  <si>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</si>
  <si>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</si>
  <si>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</si>
  <si>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</si>
  <si>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</si>
  <si>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</si>
  <si>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</si>
  <si>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</si>
  <si>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</si>
  <si>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</si>
  <si>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</si>
  <si>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</si>
  <si>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</si>
  <si>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</si>
  <si>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</si>
  <si>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</si>
  <si>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</si>
  <si>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</si>
  <si>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</si>
  <si>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</si>
  <si>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</si>
  <si>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533102210000000023403</t>
  </si>
  <si>
    <t>奖金（行政）</t>
  </si>
  <si>
    <t>30103</t>
  </si>
  <si>
    <t>奖金</t>
  </si>
  <si>
    <t>533102210000000023402</t>
  </si>
  <si>
    <t>基本工资（行政）</t>
  </si>
  <si>
    <t>30101</t>
  </si>
  <si>
    <t>基本工资</t>
  </si>
  <si>
    <t>533102210000000023404</t>
  </si>
  <si>
    <t>津贴补贴（行政）</t>
  </si>
  <si>
    <t>30102</t>
  </si>
  <si>
    <t>津贴补贴</t>
  </si>
  <si>
    <t>533102231100001108660</t>
  </si>
  <si>
    <t>优秀公务员奖（行政）</t>
  </si>
  <si>
    <t>533102261100005022423</t>
  </si>
  <si>
    <t>基础性绩效</t>
  </si>
  <si>
    <t>30107</t>
  </si>
  <si>
    <t>绩效工资</t>
  </si>
  <si>
    <t>533102261100005022424</t>
  </si>
  <si>
    <t>奖励性绩效</t>
  </si>
  <si>
    <t>533102210000000019758</t>
  </si>
  <si>
    <t>基本养老保险</t>
  </si>
  <si>
    <t>30108</t>
  </si>
  <si>
    <t>机关事业单位基本养老保险缴费</t>
  </si>
  <si>
    <t>533102210000000019554</t>
  </si>
  <si>
    <t>大病补充保险</t>
  </si>
  <si>
    <t>30110</t>
  </si>
  <si>
    <t>职工基本医疗保险缴费</t>
  </si>
  <si>
    <t>533102210000000019799</t>
  </si>
  <si>
    <t>行政医疗保险</t>
  </si>
  <si>
    <t>533102210000000019759</t>
  </si>
  <si>
    <t>生育保险</t>
  </si>
  <si>
    <t>533102210000000023102</t>
  </si>
  <si>
    <t>30111</t>
  </si>
  <si>
    <t>公务员医疗补助缴费</t>
  </si>
  <si>
    <t>533102210000000019555</t>
  </si>
  <si>
    <t>工伤保险</t>
  </si>
  <si>
    <t>30112</t>
  </si>
  <si>
    <t>其他社会保障缴费</t>
  </si>
  <si>
    <t>533102210000000019760</t>
  </si>
  <si>
    <t>失业保险</t>
  </si>
  <si>
    <t>533102210000000019761</t>
  </si>
  <si>
    <t>30113</t>
  </si>
  <si>
    <t>533102221100000227931</t>
  </si>
  <si>
    <t>公用经费中的工会经费</t>
  </si>
  <si>
    <t>30228</t>
  </si>
  <si>
    <t>工会经费</t>
  </si>
  <si>
    <t>533102231100001131734</t>
  </si>
  <si>
    <t>公用经费安排的社会保障缴费</t>
  </si>
  <si>
    <t>533102210000000023408</t>
  </si>
  <si>
    <t>一般公用经费</t>
  </si>
  <si>
    <t>30201</t>
  </si>
  <si>
    <t>办公费</t>
  </si>
  <si>
    <t>30299</t>
  </si>
  <si>
    <t>其他商品和服务支出</t>
  </si>
  <si>
    <t>533102210000000019571</t>
  </si>
  <si>
    <t>退休公用经费</t>
  </si>
  <si>
    <t>533102231100001102972</t>
  </si>
  <si>
    <t>外事界务员</t>
  </si>
  <si>
    <t>30226</t>
  </si>
  <si>
    <t>劳务费</t>
  </si>
  <si>
    <t>533102210000000019584</t>
  </si>
  <si>
    <t>533102221100000223563</t>
  </si>
  <si>
    <t>公务交通补贴</t>
  </si>
  <si>
    <t>30239</t>
  </si>
  <si>
    <t>其他交通费用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</si>
  <si>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</si>
  <si>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</si>
  <si>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</si>
  <si>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</si>
  <si>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</si>
  <si>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</si>
  <si>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</si>
  <si>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2026年单位资金安排边境管理经费</t>
  </si>
  <si>
    <t>事业发展类</t>
  </si>
  <si>
    <t>533102261100005011898</t>
  </si>
  <si>
    <t>30211</t>
  </si>
  <si>
    <t>差旅费</t>
  </si>
  <si>
    <t>30305</t>
  </si>
  <si>
    <t>生活补助</t>
  </si>
  <si>
    <t>2026年基层党组织开展活动经费</t>
  </si>
  <si>
    <t>专项业务类</t>
  </si>
  <si>
    <t>533102261100005009064</t>
  </si>
  <si>
    <t>2026年外事专项经费</t>
  </si>
  <si>
    <t>533102261100005009053</t>
  </si>
  <si>
    <t>30205</t>
  </si>
  <si>
    <t>水费</t>
  </si>
  <si>
    <t>30206</t>
  </si>
  <si>
    <t>电费</t>
  </si>
  <si>
    <t>30212</t>
  </si>
  <si>
    <t>因公出国（境）费用</t>
  </si>
  <si>
    <t>30217</t>
  </si>
  <si>
    <t>30902</t>
  </si>
  <si>
    <t>办公设备购置</t>
  </si>
  <si>
    <t>31002</t>
  </si>
  <si>
    <t>2026年小少单位工作经费</t>
  </si>
  <si>
    <t>533102261100005011940</t>
  </si>
  <si>
    <t>2026年遗嘱补助经费</t>
  </si>
  <si>
    <t>民生类</t>
  </si>
  <si>
    <t>533102261100005050496</t>
  </si>
  <si>
    <t>2026年驻缅办专项经费</t>
  </si>
  <si>
    <t>533102261100005015119</t>
  </si>
  <si>
    <t>30207</t>
  </si>
  <si>
    <t>邮电费</t>
  </si>
  <si>
    <t>30214</t>
  </si>
  <si>
    <t>租赁费</t>
  </si>
  <si>
    <t>30231</t>
  </si>
  <si>
    <t>公务用车运行维护费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</si>
  <si>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</si>
  <si>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</si>
  <si>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</si>
  <si>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</si>
  <si>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</si>
  <si>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</si>
  <si>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</si>
  <si>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</si>
  <si>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</si>
  <si>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</si>
  <si>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</si>
  <si>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按照每人150元/人基层党员活动经费</t>
  </si>
  <si>
    <t>产出指标</t>
  </si>
  <si>
    <t>数量指标</t>
  </si>
  <si>
    <t>政策宣传次数</t>
  </si>
  <si>
    <t>=</t>
  </si>
  <si>
    <t>200</t>
  </si>
  <si>
    <t>次</t>
  </si>
  <si>
    <t>定量指标</t>
  </si>
  <si>
    <t>每人每年150元</t>
  </si>
  <si>
    <t>质量指标</t>
  </si>
  <si>
    <t>兑现准确率</t>
  </si>
  <si>
    <t>100</t>
  </si>
  <si>
    <t>%</t>
  </si>
  <si>
    <t>按照每人150元</t>
  </si>
  <si>
    <t>效益指标</t>
  </si>
  <si>
    <t>社会效益</t>
  </si>
  <si>
    <t>宣传内容知晓率</t>
  </si>
  <si>
    <t>98</t>
  </si>
  <si>
    <t>每人年150元</t>
  </si>
  <si>
    <t>满意度指标</t>
  </si>
  <si>
    <t>服务对象满意度</t>
  </si>
  <si>
    <t>社会公众满意度</t>
  </si>
  <si>
    <t>&gt;=</t>
  </si>
  <si>
    <t>按照云人社发（2010）127号文件规定，调整遗嘱生活困难补助545.63元/月</t>
  </si>
  <si>
    <t>获补对象数</t>
  </si>
  <si>
    <t>按2025年调整遗嘱补助执行</t>
  </si>
  <si>
    <t>时效指标</t>
  </si>
  <si>
    <t>发放及时率</t>
  </si>
  <si>
    <t>工作计划完成情况为标准</t>
  </si>
  <si>
    <t>生活状况改善</t>
  </si>
  <si>
    <t>按实际发放遗嘱补助</t>
  </si>
  <si>
    <t>受益对象满意度</t>
  </si>
  <si>
    <t>99</t>
  </si>
  <si>
    <t>（一）继续做好与新政府上层拜会结交的工作中；
（二）继续做好中缅农业合作试验示范工作；
（三）服务好省、州和各县市的涉缅工作；
（四）服务好中缅两国企业、商人和民间社团；
（五）做好信息收集和调查研究工作，为省、州、市领导提供决策依据；
（六）推动考察互访和文化交流，促进中缅双方胞波友谊；
（七）深化和巩固与缅甸各界现有社会关系；
（八）服务好“一带一路”对缅工作，盯住关系德宏发展的中缅合作大项目；
（九）抓好代表处内部管理。
（十）抓好党建工作。</t>
  </si>
  <si>
    <t>实施计划为一年</t>
  </si>
  <si>
    <t>驻缅办2026年工作计划</t>
  </si>
  <si>
    <t>做好中缅农业合作项目</t>
  </si>
  <si>
    <t>推动考察互访和文化交流</t>
  </si>
  <si>
    <t>驻缅办2026年计划</t>
  </si>
  <si>
    <t>加强中缅双边民间交流合作</t>
  </si>
  <si>
    <t>主动融入服务好援缅项目开展活动</t>
  </si>
  <si>
    <t>缅甸腊戌受益地区满意度</t>
  </si>
  <si>
    <t>成本指标</t>
  </si>
  <si>
    <t>经济成本指标</t>
  </si>
  <si>
    <t>不超过预算资金</t>
  </si>
  <si>
    <t>&lt;=</t>
  </si>
  <si>
    <t>10000</t>
  </si>
  <si>
    <t>元</t>
  </si>
  <si>
    <t>2026年驻缅办计划</t>
  </si>
  <si>
    <t>根据瑞丽市相关工作要求，我单位符合5人以上，10人以下部门，财政局拨付5万元工作经费。</t>
  </si>
  <si>
    <t>单位临聘人员工资</t>
  </si>
  <si>
    <t>人</t>
  </si>
  <si>
    <t>补助单位临聘人员工资</t>
  </si>
  <si>
    <t>单位临聘人员</t>
  </si>
  <si>
    <t>经济效益</t>
  </si>
  <si>
    <t>控制在5万元内</t>
  </si>
  <si>
    <t>50000</t>
  </si>
  <si>
    <t xml:space="preserve">目标一：继续加强与缅沟通合作，共同研究解决边境管控、疫情防控等涉外问题，推进双边合作，营造和谐稳定的良好社会氛围。
目标二：积极做好与缅甸驻昆明总领事馆以及中国驻缅甸曼德勒总领馆、中国驻缅甸大使馆，德宏驻缅曼德勒、密支那、腊戌、仰光、内比都、八莫办事处的联络联系工作。
目标三：做好边境界务管理工作。指导我市各（区）乡镇对辖区内边境界务管理工作。进行外语、涉外礼宾礼仪、边境界务、外事业务知识、全市65名外事界务员等培训。
目标四：进一步做好瑞丽边境维稳管理工作。按照我州与缅甸木姐地区政府签署的联合会谈会晤与合作机制，与缅地方政府召开会谈会晤，有效打击“三非”、走私、偷越国（边）等涉外、涉爆、涉毒等跨境犯罪，切实规范边境秩序。
目标五：加强我市境外人员和企业的管理，做好有关外事政策宣传。
</t>
  </si>
  <si>
    <t>全年根据年初工作计划开展工作</t>
  </si>
  <si>
    <t>2026</t>
  </si>
  <si>
    <t>年</t>
  </si>
  <si>
    <t>外事办2026年工作计划36.08万元</t>
  </si>
  <si>
    <t>加强对外各领域拓展合作渠道</t>
  </si>
  <si>
    <t>外事办2026年工作计划</t>
  </si>
  <si>
    <t xml:space="preserve"> 促进人员深入交流探索深层合作</t>
  </si>
  <si>
    <t>推动我市对外友好活动文化交流</t>
  </si>
  <si>
    <t>做到让上级部门放心满意度</t>
  </si>
  <si>
    <t>23600</t>
  </si>
  <si>
    <t>本年度向上级申请边境管理工作经费30万元</t>
  </si>
  <si>
    <t>50</t>
  </si>
  <si>
    <t>人次</t>
  </si>
  <si>
    <t>按上级拨款产生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</si>
  <si>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</si>
  <si>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</si>
  <si>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</si>
  <si>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</si>
  <si>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</si>
  <si>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年本部门无政府性基金预算项目支出预算，本表无数据，此表公开空表。</t>
    </r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</si>
  <si>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</si>
  <si>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</si>
  <si>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</si>
  <si>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</si>
  <si>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</si>
  <si>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</si>
  <si>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</si>
  <si>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</si>
  <si>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</si>
  <si>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</si>
  <si>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</si>
  <si>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</si>
  <si>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年本部门无政府采购项目预算支出，本表无数据，此表公开空表。</t>
    </r>
  </si>
  <si>
    <t>预算08表</t>
  </si>
  <si>
    <t>政府购买服务项目</t>
  </si>
  <si>
    <t>政府购买服务目录</t>
  </si>
  <si>
    <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年本部门无政府购买服务项目预算支出，本表无数据，此表公开空表。</t>
    </r>
  </si>
  <si>
    <t>预算09-1表</t>
  </si>
  <si>
    <t>单位名称（项目）</t>
  </si>
  <si>
    <t>地区</t>
  </si>
  <si>
    <t>政府性基金</t>
  </si>
  <si>
    <t>畹町镇</t>
  </si>
  <si>
    <t>弄岛镇</t>
  </si>
  <si>
    <t>姐相镇</t>
  </si>
  <si>
    <t>户育乡</t>
  </si>
  <si>
    <t>勐秀乡</t>
  </si>
  <si>
    <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年本部门无县对下转移支付项目预算，本表无数据，此表公开空表。</t>
    </r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</si>
  <si>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</si>
  <si>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</si>
  <si>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</si>
  <si>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</si>
  <si>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</si>
  <si>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</si>
  <si>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</si>
  <si>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</si>
  <si>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</si>
  <si>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</si>
  <si>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年本部门无新增资产配置，本表无数据，此表公开空表。</t>
    </r>
  </si>
  <si>
    <t>预算11表</t>
  </si>
  <si>
    <t>上级补助</t>
  </si>
  <si>
    <r>
      <t>因</t>
    </r>
    <r>
      <rPr>
        <sz val="11"/>
        <color rgb="FF000000"/>
        <rFont val="Calibri"/>
        <charset val="134"/>
      </rPr>
      <t>2026</t>
    </r>
    <r>
      <rPr>
        <sz val="11"/>
        <color rgb="FF000000"/>
        <rFont val="宋体"/>
        <charset val="134"/>
      </rPr>
      <t>年本部门无上级转移支付补助项目支出预算，本表无数据，此表公开空表。</t>
    </r>
  </si>
  <si>
    <t>预算12表</t>
  </si>
  <si>
    <t>项目级次</t>
  </si>
  <si>
    <t>311 专项业务类</t>
  </si>
  <si>
    <t>本级</t>
  </si>
  <si>
    <t>312 民生类</t>
  </si>
  <si>
    <t>313 事业发展类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</si>
</sst>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\ hh:mm:ss"/>
    <numFmt numFmtId="177" formatCode="yyyy\-mm\-dd"/>
    <numFmt numFmtId="178" formatCode="#,##0.00;\-#,##0.00;;@"/>
    <numFmt numFmtId="179" formatCode="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6" applyNumberFormat="0" applyAlignment="0" applyProtection="0">
      <alignment vertical="center"/>
    </xf>
    <xf numFmtId="0" fontId="30" fillId="4" borderId="17" applyNumberFormat="0" applyAlignment="0" applyProtection="0">
      <alignment vertical="center"/>
    </xf>
    <xf numFmtId="0" fontId="31" fillId="4" borderId="16" applyNumberFormat="0" applyAlignment="0" applyProtection="0">
      <alignment vertical="center"/>
    </xf>
    <xf numFmtId="0" fontId="32" fillId="5" borderId="18" applyNumberFormat="0" applyAlignment="0" applyProtection="0">
      <alignment vertical="center"/>
    </xf>
    <xf numFmtId="0" fontId="33" fillId="0" borderId="19" applyNumberFormat="0" applyFill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63">
    <xf numFmtId="0" fontId="0" fillId="0" borderId="0" xfId="0" applyFont="1">
      <alignment vertical="top"/>
    </xf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49" fontId="1" fillId="0" borderId="7" xfId="53" applyProtection="1">
      <alignment horizontal="left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/>
    </xf>
    <xf numFmtId="0" fontId="0" fillId="0" borderId="0" xfId="0" applyBorder="1" applyAlignment="1"/>
    <xf numFmtId="0" fontId="2" fillId="0" borderId="0" xfId="0" applyFont="1" applyBorder="1" applyAlignment="1" applyProtection="1">
      <alignment horizontal="right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5" fillId="0" borderId="0" xfId="0" applyFont="1" applyBorder="1">
      <alignment vertical="top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0" fillId="0" borderId="0" xfId="0" applyBorder="1" applyAlignment="1">
      <alignment horizontal="right"/>
    </xf>
    <xf numFmtId="0" fontId="4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3" fontId="0" fillId="0" borderId="7" xfId="0" applyNumberFormat="1" applyBorder="1" applyAlignment="1">
      <alignment horizontal="center" vertical="center"/>
    </xf>
    <xf numFmtId="3" fontId="0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>
      <alignment horizontal="right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7" fillId="0" borderId="0" xfId="0" applyFont="1" applyBorder="1" applyAlignment="1" applyProtection="1">
      <alignment horizontal="right"/>
      <protection locked="0"/>
    </xf>
    <xf numFmtId="49" fontId="7" fillId="0" borderId="0" xfId="0" applyNumberFormat="1" applyFont="1" applyBorder="1" applyAlignment="1" applyProtection="1"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49" fontId="0" fillId="0" borderId="7" xfId="0" applyNumberFormat="1" applyBorder="1" applyAlignment="1" applyProtection="1">
      <alignment horizontal="center" vertical="center" wrapText="1"/>
      <protection locked="0"/>
    </xf>
    <xf numFmtId="49" fontId="0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1" fillId="0" borderId="0" xfId="53" applyFont="1" applyBorder="1">
      <alignment horizontal="left" vertical="center" wrapText="1"/>
    </xf>
    <xf numFmtId="49" fontId="11" fillId="0" borderId="0" xfId="53" applyFont="1" applyBorder="1" applyAlignment="1">
      <alignment horizontal="right" vertical="center" wrapText="1"/>
    </xf>
    <xf numFmtId="49" fontId="12" fillId="0" borderId="0" xfId="53" applyFont="1" applyBorder="1" applyAlignment="1">
      <alignment horizontal="center" vertical="center" wrapText="1"/>
    </xf>
    <xf numFmtId="49" fontId="11" fillId="0" borderId="7" xfId="53" applyFont="1" applyAlignment="1">
      <alignment horizontal="center" vertical="center" wrapText="1"/>
    </xf>
    <xf numFmtId="49" fontId="11" fillId="0" borderId="7" xfId="53" applyFont="1">
      <alignment horizontal="lef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178" fontId="4" fillId="0" borderId="7" xfId="54" applyFont="1">
      <alignment horizontal="right" vertical="center"/>
    </xf>
    <xf numFmtId="49" fontId="4" fillId="0" borderId="7" xfId="53" applyFont="1" applyAlignment="1">
      <alignment horizontal="center" vertical="center" wrapText="1"/>
    </xf>
    <xf numFmtId="0" fontId="0" fillId="0" borderId="0" xfId="0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3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left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vertical="center"/>
    </xf>
    <xf numFmtId="4" fontId="14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Border="1" applyAlignment="1">
      <alignment horizontal="left" vertical="center" wrapText="1"/>
    </xf>
    <xf numFmtId="49" fontId="15" fillId="0" borderId="7" xfId="53" applyFont="1" applyAlignment="1">
      <alignment horizontal="center" vertical="center" wrapText="1"/>
    </xf>
    <xf numFmtId="49" fontId="15" fillId="0" borderId="7" xfId="53" applyFont="1">
      <alignment horizontal="left" vertical="center" wrapText="1"/>
    </xf>
    <xf numFmtId="178" fontId="15" fillId="0" borderId="7" xfId="54" applyFont="1">
      <alignment horizontal="right" vertical="center"/>
    </xf>
    <xf numFmtId="49" fontId="15" fillId="0" borderId="7" xfId="53" applyFont="1" applyAlignment="1">
      <alignment horizontal="left" vertical="center" wrapText="1" indent="1"/>
    </xf>
    <xf numFmtId="49" fontId="15" fillId="0" borderId="7" xfId="53" applyFont="1" applyAlignment="1">
      <alignment horizontal="left" vertical="center" wrapText="1" indent="2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18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0" fillId="0" borderId="0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0" fontId="19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top"/>
    </xf>
    <xf numFmtId="178" fontId="11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D10" sqref="D10"/>
    </sheetView>
  </sheetViews>
  <sheetFormatPr defaultColWidth="10.2857142857143" defaultRowHeight="15" customHeight="1" outlineLevelCol="3"/>
  <cols>
    <col min="1" max="4" width="33.2857142857143" style="1" customWidth="1"/>
    <col min="5" max="16384" width="10.2857142857143" style="1"/>
  </cols>
  <sheetData>
    <row r="1" s="1" customFormat="1" ht="18.75" customHeight="1" spans="1:4">
      <c r="D1" s="159" t="s">
        <v>0</v>
      </c>
    </row>
    <row r="2" s="1" customFormat="1" ht="42" customHeight="1" spans="1:4">
      <c r="A2" s="160" t="str">
        <f>"2026"&amp;"年财务收支预算总表"</f>
        <v>2026年财务收支预算总表</v>
      </c>
      <c r="B2" s="160"/>
      <c r="C2" s="160"/>
      <c r="D2" s="160"/>
    </row>
    <row r="3" s="1" customFormat="1" ht="18.75" customHeight="1" spans="1:4">
      <c r="A3" s="161" t="str">
        <f>"单位名称："&amp;"瑞丽市人民政府外事办公室"</f>
        <v>单位名称：瑞丽市人民政府外事办公室</v>
      </c>
      <c r="B3" s="161"/>
      <c r="C3" s="1"/>
      <c r="D3" s="159" t="s">
        <v>1</v>
      </c>
    </row>
    <row r="4" s="1" customFormat="1" ht="18.75" customHeight="1" spans="1:4">
      <c r="A4" s="37" t="s">
        <v>2</v>
      </c>
      <c r="B4" s="37"/>
      <c r="C4" s="37" t="s">
        <v>3</v>
      </c>
      <c r="D4" s="37"/>
    </row>
    <row r="5" s="1" customFormat="1" ht="18.75" customHeight="1" spans="1:4">
      <c r="A5" s="37" t="s">
        <v>4</v>
      </c>
      <c r="B5" s="37" t="str">
        <f>"2026"&amp;"年预算金额"</f>
        <v>2026年预算金额</v>
      </c>
      <c r="C5" s="37" t="s">
        <v>5</v>
      </c>
      <c r="D5" s="37" t="str">
        <f>"2026"&amp;"年预算金额"</f>
        <v>2026年预算金额</v>
      </c>
    </row>
    <row r="6" s="1" customFormat="1" ht="18.75" customHeight="1" spans="1:4">
      <c r="A6" s="77" t="s">
        <v>6</v>
      </c>
      <c r="B6" s="162">
        <v>2684335.08</v>
      </c>
      <c r="C6" s="77" t="s">
        <v>7</v>
      </c>
      <c r="D6" s="162">
        <v>2524693.56</v>
      </c>
    </row>
    <row r="7" s="1" customFormat="1" ht="18.75" customHeight="1" spans="1:4">
      <c r="A7" s="77" t="s">
        <v>8</v>
      </c>
      <c r="B7" s="162"/>
      <c r="C7" s="77" t="s">
        <v>9</v>
      </c>
      <c r="D7" s="162"/>
    </row>
    <row r="8" s="1" customFormat="1" ht="18.75" customHeight="1" spans="1:4">
      <c r="A8" s="77" t="s">
        <v>10</v>
      </c>
      <c r="B8" s="162"/>
      <c r="C8" s="77" t="s">
        <v>11</v>
      </c>
      <c r="D8" s="162"/>
    </row>
    <row r="9" s="1" customFormat="1" ht="18.75" customHeight="1" spans="1:4">
      <c r="A9" s="77" t="s">
        <v>12</v>
      </c>
      <c r="B9" s="162"/>
      <c r="C9" s="77" t="s">
        <v>13</v>
      </c>
      <c r="D9" s="162"/>
    </row>
    <row r="10" s="1" customFormat="1" ht="18.75" customHeight="1" spans="1:4">
      <c r="A10" s="77" t="s">
        <v>14</v>
      </c>
      <c r="B10" s="162">
        <v>300000</v>
      </c>
      <c r="C10" s="77" t="s">
        <v>15</v>
      </c>
      <c r="D10" s="162"/>
    </row>
    <row r="11" s="1" customFormat="1" ht="18.75" customHeight="1" spans="1:4">
      <c r="A11" s="77" t="s">
        <v>16</v>
      </c>
      <c r="B11" s="162"/>
      <c r="C11" s="77" t="s">
        <v>17</v>
      </c>
      <c r="D11" s="162"/>
    </row>
    <row r="12" s="1" customFormat="1" ht="18.75" customHeight="1" spans="1:4">
      <c r="A12" s="77" t="s">
        <v>18</v>
      </c>
      <c r="B12" s="162"/>
      <c r="C12" s="77" t="s">
        <v>19</v>
      </c>
      <c r="D12" s="162"/>
    </row>
    <row r="13" s="1" customFormat="1" ht="18.75" customHeight="1" spans="1:4">
      <c r="A13" s="77" t="s">
        <v>20</v>
      </c>
      <c r="B13" s="162">
        <v>300000</v>
      </c>
      <c r="C13" s="77" t="s">
        <v>21</v>
      </c>
      <c r="D13" s="162">
        <v>187557.68</v>
      </c>
    </row>
    <row r="14" s="1" customFormat="1" ht="18.75" customHeight="1" spans="1:4">
      <c r="A14" s="77" t="s">
        <v>22</v>
      </c>
      <c r="B14" s="162"/>
      <c r="C14" s="77" t="s">
        <v>23</v>
      </c>
      <c r="D14" s="162">
        <v>143581</v>
      </c>
    </row>
    <row r="15" s="1" customFormat="1" ht="18.75" customHeight="1" spans="1:4">
      <c r="A15" s="77" t="s">
        <v>24</v>
      </c>
      <c r="B15" s="162"/>
      <c r="C15" s="77" t="s">
        <v>25</v>
      </c>
      <c r="D15" s="162"/>
    </row>
    <row r="16" s="1" customFormat="1" ht="18.75" customHeight="1" spans="1:4">
      <c r="A16" s="77"/>
      <c r="B16" s="77"/>
      <c r="C16" s="77" t="s">
        <v>26</v>
      </c>
      <c r="D16" s="162"/>
    </row>
    <row r="17" s="1" customFormat="1" ht="18.75" customHeight="1" spans="1:4">
      <c r="A17" s="77"/>
      <c r="B17" s="77"/>
      <c r="C17" s="77" t="s">
        <v>27</v>
      </c>
      <c r="D17" s="162"/>
    </row>
    <row r="18" s="1" customFormat="1" ht="18.75" customHeight="1" spans="1:4">
      <c r="A18" s="77"/>
      <c r="B18" s="77"/>
      <c r="C18" s="77" t="s">
        <v>28</v>
      </c>
      <c r="D18" s="162"/>
    </row>
    <row r="19" s="1" customFormat="1" ht="18.75" customHeight="1" spans="1:4">
      <c r="A19" s="77"/>
      <c r="B19" s="77"/>
      <c r="C19" s="77" t="s">
        <v>29</v>
      </c>
      <c r="D19" s="162"/>
    </row>
    <row r="20" s="1" customFormat="1" ht="18.75" customHeight="1" spans="1:4">
      <c r="A20" s="77"/>
      <c r="B20" s="77"/>
      <c r="C20" s="77" t="s">
        <v>30</v>
      </c>
      <c r="D20" s="162"/>
    </row>
    <row r="21" s="1" customFormat="1" ht="18.75" customHeight="1" spans="1:4">
      <c r="A21" s="77"/>
      <c r="B21" s="77"/>
      <c r="C21" s="77" t="s">
        <v>31</v>
      </c>
      <c r="D21" s="162"/>
    </row>
    <row r="22" s="1" customFormat="1" ht="18.75" customHeight="1" spans="1:4">
      <c r="A22" s="77"/>
      <c r="B22" s="77"/>
      <c r="C22" s="77" t="s">
        <v>32</v>
      </c>
      <c r="D22" s="162"/>
    </row>
    <row r="23" s="1" customFormat="1" ht="18.75" customHeight="1" spans="1:4">
      <c r="A23" s="77"/>
      <c r="B23" s="77"/>
      <c r="C23" s="77" t="s">
        <v>33</v>
      </c>
      <c r="D23" s="162"/>
    </row>
    <row r="24" s="1" customFormat="1" ht="18.75" customHeight="1" spans="1:4">
      <c r="A24" s="77"/>
      <c r="B24" s="77"/>
      <c r="C24" s="77" t="s">
        <v>34</v>
      </c>
      <c r="D24" s="162">
        <v>128502.84</v>
      </c>
    </row>
    <row r="25" s="1" customFormat="1" ht="18.75" customHeight="1" spans="1:4">
      <c r="A25" s="77"/>
      <c r="B25" s="77"/>
      <c r="C25" s="77" t="s">
        <v>35</v>
      </c>
      <c r="D25" s="162"/>
    </row>
    <row r="26" s="1" customFormat="1" ht="18.75" customHeight="1" spans="1:4">
      <c r="A26" s="77"/>
      <c r="B26" s="77"/>
      <c r="C26" s="77" t="s">
        <v>36</v>
      </c>
      <c r="D26" s="162"/>
    </row>
    <row r="27" s="1" customFormat="1" ht="18.75" customHeight="1" spans="1:4">
      <c r="A27" s="77"/>
      <c r="B27" s="77"/>
      <c r="C27" s="77" t="s">
        <v>37</v>
      </c>
      <c r="D27" s="162"/>
    </row>
    <row r="28" s="1" customFormat="1" ht="18.75" customHeight="1" spans="1:4">
      <c r="A28" s="77"/>
      <c r="B28" s="77"/>
      <c r="C28" s="77" t="s">
        <v>38</v>
      </c>
      <c r="D28" s="162"/>
    </row>
    <row r="29" s="1" customFormat="1" ht="18.75" customHeight="1" spans="1:4">
      <c r="A29" s="77"/>
      <c r="B29" s="77"/>
      <c r="C29" s="77" t="s">
        <v>39</v>
      </c>
      <c r="D29" s="162"/>
    </row>
    <row r="30" s="1" customFormat="1" ht="18.75" customHeight="1" spans="1:4">
      <c r="A30" s="77"/>
      <c r="B30" s="77"/>
      <c r="C30" s="77" t="s">
        <v>40</v>
      </c>
      <c r="D30" s="162"/>
    </row>
    <row r="31" s="1" customFormat="1" ht="18.75" customHeight="1" spans="1:4">
      <c r="A31" s="77"/>
      <c r="B31" s="77"/>
      <c r="C31" s="77" t="s">
        <v>41</v>
      </c>
      <c r="D31" s="162"/>
    </row>
    <row r="32" s="1" customFormat="1" ht="18.75" customHeight="1" spans="1:4">
      <c r="A32" s="77"/>
      <c r="B32" s="162"/>
      <c r="C32" s="77" t="s">
        <v>42</v>
      </c>
      <c r="D32" s="162"/>
    </row>
    <row r="33" s="1" customFormat="1" ht="18.75" customHeight="1" spans="1:4">
      <c r="A33" s="77" t="s">
        <v>43</v>
      </c>
      <c r="B33" s="162">
        <v>2984335.08</v>
      </c>
      <c r="C33" s="77" t="s">
        <v>44</v>
      </c>
      <c r="D33" s="162">
        <v>2984335.08</v>
      </c>
    </row>
    <row r="34" s="1" customFormat="1" ht="18.75" customHeight="1" spans="1:4">
      <c r="A34" s="77" t="s">
        <v>45</v>
      </c>
      <c r="B34" s="162"/>
      <c r="C34" s="77" t="s">
        <v>46</v>
      </c>
      <c r="D34" s="162"/>
    </row>
    <row r="35" s="1" customFormat="1" ht="18.75" customHeight="1" spans="1:4">
      <c r="A35" s="77" t="s">
        <v>47</v>
      </c>
      <c r="B35" s="162"/>
      <c r="C35" s="77" t="s">
        <v>47</v>
      </c>
      <c r="D35" s="162"/>
    </row>
    <row r="36" s="1" customFormat="1" ht="18.75" customHeight="1" spans="1:4">
      <c r="A36" s="77" t="s">
        <v>48</v>
      </c>
      <c r="B36" s="162"/>
      <c r="C36" s="77" t="s">
        <v>49</v>
      </c>
      <c r="D36" s="162"/>
    </row>
    <row r="37" s="1" customFormat="1" ht="18.75" customHeight="1" spans="1:4">
      <c r="A37" s="77" t="s">
        <v>50</v>
      </c>
      <c r="B37" s="162">
        <v>2984335.08</v>
      </c>
      <c r="C37" s="77" t="s">
        <v>51</v>
      </c>
      <c r="D37" s="162">
        <v>2984335.08</v>
      </c>
    </row>
  </sheetData>
  <mergeCells count="4">
    <mergeCell ref="A2:D2"/>
    <mergeCell ref="A3:B3"/>
    <mergeCell ref="A4:B4"/>
    <mergeCell ref="C4:D4"/>
  </mergeCells>
  <printOptions horizontalCentered="1"/>
  <pageMargins left="0.31" right="0.31" top="0.75" bottom="0.75" header="0.31" footer="0.31"/>
  <pageSetup paperSize="9" scale="77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style="1" customWidth="1"/>
    <col min="7" max="16384" width="9.14285714285714" style="1"/>
  </cols>
  <sheetData>
    <row r="1" s="1" customFormat="1" ht="12" customHeight="1" spans="1:6">
      <c r="A1" s="101">
        <v>1</v>
      </c>
      <c r="B1" s="102">
        <v>0</v>
      </c>
      <c r="C1" s="101">
        <v>1</v>
      </c>
      <c r="D1" s="75"/>
      <c r="E1" s="75"/>
      <c r="F1" s="82" t="s">
        <v>410</v>
      </c>
    </row>
    <row r="2" s="1" customFormat="1" ht="26.25" customHeight="1" spans="1:6">
      <c r="A2" s="103" t="str">
        <f>"2026"&amp;"年部门政府性基金预算支出预算表"</f>
        <v>2026年部门政府性基金预算支出预算表</v>
      </c>
      <c r="B2" s="103" t="s">
        <v>411</v>
      </c>
      <c r="C2" s="104"/>
      <c r="D2" s="105"/>
      <c r="E2" s="105"/>
      <c r="F2" s="105"/>
    </row>
    <row r="3" s="1" customFormat="1" ht="13.5" customHeight="1" spans="1:6">
      <c r="A3" s="106" t="str">
        <f>"单位名称："&amp;"瑞丽市人民政府外事办公室"</f>
        <v>单位名称：瑞丽市人民政府外事办公室</v>
      </c>
      <c r="B3" s="106" t="s">
        <v>412</v>
      </c>
      <c r="C3" s="107"/>
      <c r="D3" s="75"/>
      <c r="E3" s="75"/>
      <c r="F3" s="82" t="s">
        <v>1</v>
      </c>
    </row>
    <row r="4" s="1" customFormat="1" ht="19.5" customHeight="1" spans="1:6">
      <c r="A4" s="61" t="s">
        <v>196</v>
      </c>
      <c r="B4" s="108" t="s">
        <v>74</v>
      </c>
      <c r="C4" s="61" t="s">
        <v>75</v>
      </c>
      <c r="D4" s="37" t="s">
        <v>413</v>
      </c>
      <c r="E4" s="37"/>
      <c r="F4" s="37"/>
    </row>
    <row r="5" s="1" customFormat="1" ht="18.55" customHeight="1" spans="1:6">
      <c r="A5" s="61"/>
      <c r="B5" s="108"/>
      <c r="C5" s="61"/>
      <c r="D5" s="37" t="s">
        <v>56</v>
      </c>
      <c r="E5" s="37" t="s">
        <v>78</v>
      </c>
      <c r="F5" s="37" t="s">
        <v>79</v>
      </c>
    </row>
    <row r="6" s="1" customFormat="1" ht="20.25" customHeight="1" spans="1:6">
      <c r="A6" s="61">
        <v>1</v>
      </c>
      <c r="B6" s="109" t="s">
        <v>86</v>
      </c>
      <c r="C6" s="109" t="s">
        <v>87</v>
      </c>
      <c r="D6" s="109" t="s">
        <v>88</v>
      </c>
      <c r="E6" s="109" t="s">
        <v>89</v>
      </c>
      <c r="F6" s="109" t="s">
        <v>90</v>
      </c>
    </row>
    <row r="7" s="1" customFormat="1" ht="30" customHeight="1" spans="1:6">
      <c r="A7" s="35"/>
      <c r="B7" s="108"/>
      <c r="C7" s="35"/>
      <c r="D7" s="72"/>
      <c r="E7" s="110"/>
      <c r="F7" s="110"/>
    </row>
    <row r="8" s="1" customFormat="1" ht="30" customHeight="1" spans="1:6">
      <c r="A8" s="23"/>
      <c r="B8" s="23"/>
      <c r="C8" s="23"/>
      <c r="D8" s="72"/>
      <c r="E8" s="110"/>
      <c r="F8" s="110"/>
    </row>
    <row r="9" s="1" customFormat="1" ht="30" customHeight="1" spans="1:6">
      <c r="A9" s="21" t="s">
        <v>414</v>
      </c>
      <c r="B9" s="21" t="s">
        <v>414</v>
      </c>
      <c r="C9" s="21" t="s">
        <v>414</v>
      </c>
      <c r="D9" s="72"/>
      <c r="E9" s="110"/>
      <c r="F9" s="110"/>
    </row>
    <row r="10" customHeight="1" spans="1:6">
      <c r="A10" s="43" t="s">
        <v>415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6.3428571428571" style="1" customWidth="1"/>
    <col min="2" max="3" width="9.62857142857143" style="1" customWidth="1"/>
    <col min="4" max="5" width="3.62857142857143" style="1" customWidth="1"/>
    <col min="6" max="6" width="11.2857142857143" style="1" customWidth="1"/>
    <col min="7" max="8" width="11.847619047619" style="1" customWidth="1"/>
    <col min="9" max="9" width="10.2" style="1" customWidth="1"/>
    <col min="10" max="10" width="6.04761904761905" style="1" customWidth="1"/>
    <col min="11" max="11" width="9.77142857142857" style="1" customWidth="1"/>
    <col min="12" max="12" width="10.7714285714286" style="1" customWidth="1"/>
    <col min="13" max="15" width="10.7142857142857" style="1" customWidth="1"/>
    <col min="16" max="16" width="6.62857142857143" style="1" customWidth="1"/>
    <col min="17" max="17" width="11.4190476190476" style="1" customWidth="1"/>
    <col min="18" max="16384" width="9.14285714285714" style="1"/>
  </cols>
  <sheetData>
    <row r="1" s="1" customFormat="1" ht="13.5" customHeight="1" spans="1:17">
      <c r="A1" s="4"/>
      <c r="B1" s="4"/>
      <c r="C1" s="4"/>
      <c r="D1" s="4"/>
      <c r="E1" s="4"/>
      <c r="F1" s="4"/>
      <c r="G1" s="4"/>
      <c r="H1" s="4"/>
      <c r="I1" s="4"/>
      <c r="J1" s="4"/>
      <c r="K1" s="2"/>
      <c r="L1" s="2"/>
      <c r="M1" s="2"/>
      <c r="N1" s="2"/>
      <c r="O1" s="80"/>
      <c r="P1" s="80"/>
      <c r="Q1" s="44" t="s">
        <v>416</v>
      </c>
    </row>
    <row r="2" s="1" customFormat="1" ht="27.75" customHeight="1" spans="1:17">
      <c r="A2" s="45" t="str">
        <f>"2026"&amp;"年部门政府采购预算表"</f>
        <v>2026年部门政府采购预算表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64"/>
      <c r="L2" s="30"/>
      <c r="M2" s="30"/>
      <c r="N2" s="30"/>
      <c r="O2" s="64"/>
      <c r="P2" s="64"/>
      <c r="Q2" s="30"/>
    </row>
    <row r="3" s="1" customFormat="1" ht="18.75" customHeight="1" spans="1:17">
      <c r="A3" s="46" t="str">
        <f>"单位名称："&amp;"瑞丽市人民政府外事办公室"</f>
        <v>单位名称：瑞丽市人民政府外事办公室</v>
      </c>
      <c r="B3" s="33"/>
      <c r="C3" s="33"/>
      <c r="D3" s="33"/>
      <c r="E3" s="33"/>
      <c r="F3" s="33"/>
      <c r="G3" s="33"/>
      <c r="H3" s="33"/>
      <c r="I3" s="33"/>
      <c r="J3" s="33"/>
      <c r="K3" s="2"/>
      <c r="L3" s="2"/>
      <c r="M3" s="2"/>
      <c r="N3" s="2"/>
      <c r="O3" s="81"/>
      <c r="P3" s="81"/>
      <c r="Q3" s="82" t="s">
        <v>53</v>
      </c>
    </row>
    <row r="4" s="1" customFormat="1" ht="15.75" customHeight="1" spans="1:17">
      <c r="A4" s="12" t="s">
        <v>417</v>
      </c>
      <c r="B4" s="83" t="s">
        <v>418</v>
      </c>
      <c r="C4" s="83" t="s">
        <v>419</v>
      </c>
      <c r="D4" s="83" t="s">
        <v>420</v>
      </c>
      <c r="E4" s="83" t="s">
        <v>421</v>
      </c>
      <c r="F4" s="83" t="s">
        <v>422</v>
      </c>
      <c r="G4" s="49" t="s">
        <v>203</v>
      </c>
      <c r="H4" s="49"/>
      <c r="I4" s="49"/>
      <c r="J4" s="49"/>
      <c r="K4" s="84"/>
      <c r="L4" s="49"/>
      <c r="M4" s="49"/>
      <c r="N4" s="49"/>
      <c r="O4" s="85"/>
      <c r="P4" s="84"/>
      <c r="Q4" s="50"/>
    </row>
    <row r="5" s="1" customFormat="1" ht="17.25" customHeight="1" spans="1:17">
      <c r="A5" s="17"/>
      <c r="B5" s="86"/>
      <c r="C5" s="86"/>
      <c r="D5" s="86"/>
      <c r="E5" s="86"/>
      <c r="F5" s="86"/>
      <c r="G5" s="86" t="s">
        <v>56</v>
      </c>
      <c r="H5" s="86" t="s">
        <v>60</v>
      </c>
      <c r="I5" s="86" t="s">
        <v>423</v>
      </c>
      <c r="J5" s="86" t="s">
        <v>424</v>
      </c>
      <c r="K5" s="87" t="s">
        <v>425</v>
      </c>
      <c r="L5" s="88" t="s">
        <v>426</v>
      </c>
      <c r="M5" s="88"/>
      <c r="N5" s="88"/>
      <c r="O5" s="89"/>
      <c r="P5" s="90"/>
      <c r="Q5" s="91"/>
    </row>
    <row r="6" s="1" customFormat="1" ht="54" customHeight="1" spans="1:17">
      <c r="A6" s="19"/>
      <c r="B6" s="91"/>
      <c r="C6" s="91"/>
      <c r="D6" s="91"/>
      <c r="E6" s="91"/>
      <c r="F6" s="91"/>
      <c r="G6" s="91"/>
      <c r="H6" s="91" t="s">
        <v>59</v>
      </c>
      <c r="I6" s="91"/>
      <c r="J6" s="91"/>
      <c r="K6" s="92"/>
      <c r="L6" s="91" t="s">
        <v>59</v>
      </c>
      <c r="M6" s="91" t="s">
        <v>66</v>
      </c>
      <c r="N6" s="91" t="s">
        <v>427</v>
      </c>
      <c r="O6" s="35" t="s">
        <v>68</v>
      </c>
      <c r="P6" s="92" t="s">
        <v>69</v>
      </c>
      <c r="Q6" s="91" t="s">
        <v>70</v>
      </c>
    </row>
    <row r="7" s="1" customFormat="1" ht="15" customHeight="1" spans="1:17">
      <c r="A7" s="69">
        <v>1</v>
      </c>
      <c r="B7" s="93">
        <v>2</v>
      </c>
      <c r="C7" s="93">
        <v>3</v>
      </c>
      <c r="D7" s="93">
        <v>4</v>
      </c>
      <c r="E7" s="93">
        <v>5</v>
      </c>
      <c r="F7" s="93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  <c r="O7" s="94">
        <v>15</v>
      </c>
      <c r="P7" s="94">
        <v>16</v>
      </c>
      <c r="Q7" s="94">
        <v>17</v>
      </c>
    </row>
    <row r="8" s="1" customFormat="1" ht="52.5" customHeight="1" spans="1:17">
      <c r="A8" s="95"/>
      <c r="B8" s="96"/>
      <c r="C8" s="96"/>
      <c r="D8" s="97"/>
      <c r="E8" s="98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</row>
    <row r="9" s="1" customFormat="1" ht="52.5" customHeight="1" spans="1:17">
      <c r="A9" s="95"/>
      <c r="B9" s="96"/>
      <c r="C9" s="96"/>
      <c r="D9" s="97"/>
      <c r="E9" s="98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30" customHeight="1" spans="1:17">
      <c r="A10" s="99" t="s">
        <v>414</v>
      </c>
      <c r="B10" s="100"/>
      <c r="C10" s="100"/>
      <c r="D10" s="100"/>
      <c r="E10" s="98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</row>
    <row r="11" customHeight="1" spans="1:17">
      <c r="A11" s="43" t="s">
        <v>428</v>
      </c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2" right="0.2" top="0.43" bottom="0.43" header="0.31" footer="0.31"/>
  <pageSetup paperSize="9" scale="80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style="1" customWidth="1"/>
    <col min="2" max="2" width="9.77142857142857" style="1" customWidth="1"/>
    <col min="3" max="3" width="19.2" style="1" customWidth="1"/>
    <col min="4" max="5" width="12.047619047619" style="1" customWidth="1"/>
    <col min="6" max="6" width="5.77142857142857" style="1" customWidth="1"/>
    <col min="7" max="7" width="6.47619047619048" style="1" customWidth="1"/>
    <col min="8" max="8" width="9.91428571428571" style="1" customWidth="1"/>
    <col min="9" max="14" width="11.3428571428571" style="1" customWidth="1"/>
    <col min="15" max="16384" width="9.14285714285714" style="1"/>
  </cols>
  <sheetData>
    <row r="1" s="1" customFormat="1" ht="17.25" customHeight="1" spans="1:14">
      <c r="A1" s="4"/>
      <c r="B1" s="4"/>
      <c r="C1" s="4"/>
      <c r="D1" s="4"/>
      <c r="E1" s="4"/>
      <c r="F1" s="4"/>
      <c r="G1" s="4"/>
      <c r="H1" s="73"/>
      <c r="I1" s="2"/>
      <c r="J1" s="2"/>
      <c r="K1" s="73"/>
      <c r="L1" s="2"/>
      <c r="M1" s="74"/>
      <c r="N1" s="74" t="s">
        <v>429</v>
      </c>
    </row>
    <row r="2" s="1" customFormat="1" ht="36" customHeight="1" spans="1:14">
      <c r="A2" s="30" t="str">
        <f>"2026"&amp;"年部门政府购买服务预算表"</f>
        <v>2026年部门政府购买服务预算表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="1" customFormat="1" ht="21.75" customHeight="1" spans="1:14">
      <c r="A3" s="32" t="str">
        <f>"单位名称："&amp;"瑞丽市人民政府外事办公室"</f>
        <v>单位名称：瑞丽市人民政府外事办公室</v>
      </c>
      <c r="B3" s="33"/>
      <c r="C3" s="33"/>
      <c r="D3" s="33"/>
      <c r="E3" s="33"/>
      <c r="F3" s="33"/>
      <c r="G3" s="33"/>
      <c r="H3" s="73"/>
      <c r="I3" s="2"/>
      <c r="J3" s="2"/>
      <c r="K3" s="73"/>
      <c r="L3" s="2"/>
      <c r="M3" s="75"/>
      <c r="N3" s="44" t="s">
        <v>53</v>
      </c>
    </row>
    <row r="4" s="1" customFormat="1" ht="15.75" customHeight="1" spans="1:14">
      <c r="A4" s="12" t="s">
        <v>417</v>
      </c>
      <c r="B4" s="12" t="s">
        <v>430</v>
      </c>
      <c r="C4" s="12" t="s">
        <v>431</v>
      </c>
      <c r="D4" s="13" t="s">
        <v>203</v>
      </c>
      <c r="E4" s="14"/>
      <c r="F4" s="14"/>
      <c r="G4" s="14"/>
      <c r="H4" s="14"/>
      <c r="I4" s="14"/>
      <c r="J4" s="14"/>
      <c r="K4" s="14"/>
      <c r="L4" s="14"/>
      <c r="M4" s="14"/>
      <c r="N4" s="15"/>
    </row>
    <row r="5" s="1" customFormat="1" ht="17.25" customHeight="1" spans="1:14">
      <c r="A5" s="17"/>
      <c r="B5" s="17"/>
      <c r="C5" s="17"/>
      <c r="D5" s="76" t="s">
        <v>56</v>
      </c>
      <c r="E5" s="12" t="s">
        <v>60</v>
      </c>
      <c r="F5" s="12" t="s">
        <v>423</v>
      </c>
      <c r="G5" s="12" t="s">
        <v>424</v>
      </c>
      <c r="H5" s="12" t="s">
        <v>425</v>
      </c>
      <c r="I5" s="13" t="s">
        <v>426</v>
      </c>
      <c r="J5" s="14"/>
      <c r="K5" s="14"/>
      <c r="L5" s="14"/>
      <c r="M5" s="14"/>
      <c r="N5" s="15"/>
    </row>
    <row r="6" s="1" customFormat="1" ht="40.5" customHeight="1" spans="1:14">
      <c r="A6" s="19"/>
      <c r="B6" s="19"/>
      <c r="C6" s="19"/>
      <c r="D6" s="69"/>
      <c r="E6" s="17" t="s">
        <v>59</v>
      </c>
      <c r="F6" s="19"/>
      <c r="G6" s="19"/>
      <c r="H6" s="69"/>
      <c r="I6" s="17" t="s">
        <v>59</v>
      </c>
      <c r="J6" s="17" t="s">
        <v>66</v>
      </c>
      <c r="K6" s="17" t="s">
        <v>67</v>
      </c>
      <c r="L6" s="17" t="s">
        <v>68</v>
      </c>
      <c r="M6" s="17" t="s">
        <v>69</v>
      </c>
      <c r="N6" s="17" t="s">
        <v>70</v>
      </c>
    </row>
    <row r="7" s="1" customFormat="1" ht="15" customHeight="1" spans="1:14">
      <c r="A7" s="37">
        <v>1</v>
      </c>
      <c r="B7" s="37">
        <v>2</v>
      </c>
      <c r="C7" s="37">
        <v>3</v>
      </c>
      <c r="D7" s="37">
        <v>7</v>
      </c>
      <c r="E7" s="37">
        <v>8</v>
      </c>
      <c r="F7" s="37">
        <v>9</v>
      </c>
      <c r="G7" s="37">
        <v>10</v>
      </c>
      <c r="H7" s="37">
        <v>11</v>
      </c>
      <c r="I7" s="37">
        <v>12</v>
      </c>
      <c r="J7" s="37">
        <v>13</v>
      </c>
      <c r="K7" s="37">
        <v>14</v>
      </c>
      <c r="L7" s="37">
        <v>15</v>
      </c>
      <c r="M7" s="37">
        <v>16</v>
      </c>
      <c r="N7" s="37">
        <v>17</v>
      </c>
    </row>
    <row r="8" s="1" customFormat="1" ht="52.5" customHeight="1" spans="1:14">
      <c r="A8" s="77"/>
      <c r="B8" s="77"/>
      <c r="C8" s="77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="1" customFormat="1" ht="52.5" customHeight="1" spans="1:14">
      <c r="A9" s="78"/>
      <c r="B9" s="78"/>
      <c r="C9" s="78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="1" customFormat="1" ht="30" customHeight="1" spans="1:14">
      <c r="A10" s="13" t="s">
        <v>56</v>
      </c>
      <c r="B10" s="79"/>
      <c r="C10" s="79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customHeight="1" spans="1:14">
      <c r="A11" s="43" t="s">
        <v>432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9.2" style="1" customWidth="1"/>
    <col min="2" max="9" width="11.4190476190476" style="1" customWidth="1"/>
    <col min="10" max="16384" width="9.14285714285714" style="1"/>
  </cols>
  <sheetData>
    <row r="1" s="1" customFormat="1" ht="13.5" customHeight="1" spans="1:9">
      <c r="A1" s="4"/>
      <c r="B1" s="4"/>
      <c r="C1" s="4"/>
      <c r="D1" s="2"/>
      <c r="E1" s="5"/>
      <c r="F1" s="5"/>
      <c r="G1" s="5"/>
      <c r="H1" s="5"/>
      <c r="I1" s="5" t="s">
        <v>433</v>
      </c>
    </row>
    <row r="2" s="1" customFormat="1" ht="27.75" customHeight="1" spans="1:9">
      <c r="A2" s="45" t="str">
        <f>"2026"&amp;"年县对下转移支付预算表"</f>
        <v>2026年县对下转移支付预算表</v>
      </c>
      <c r="B2" s="30"/>
      <c r="C2" s="30"/>
      <c r="D2" s="64"/>
      <c r="E2" s="64"/>
      <c r="F2" s="64"/>
      <c r="G2" s="64"/>
      <c r="H2" s="64"/>
      <c r="I2" s="64"/>
    </row>
    <row r="3" s="1" customFormat="1" customHeight="1" spans="1:9">
      <c r="A3" s="2"/>
      <c r="B3" s="65"/>
      <c r="C3" s="65"/>
      <c r="D3" s="34"/>
      <c r="E3" s="34"/>
      <c r="F3" s="34"/>
      <c r="G3" s="34"/>
      <c r="H3" s="34"/>
      <c r="I3" s="44" t="s">
        <v>1</v>
      </c>
    </row>
    <row r="4" s="1" customFormat="1" ht="18" customHeight="1" spans="1:9">
      <c r="A4" s="66" t="str">
        <f>"单位名称："&amp;"瑞丽市人民政府外事办公室"</f>
        <v>单位名称：瑞丽市人民政府外事办公室</v>
      </c>
      <c r="B4" s="67"/>
      <c r="C4" s="67"/>
      <c r="D4" s="34"/>
      <c r="E4" s="34"/>
      <c r="F4" s="34"/>
      <c r="G4" s="34"/>
      <c r="H4" s="34"/>
      <c r="I4" s="34"/>
    </row>
    <row r="5" s="1" customFormat="1" ht="19.5" customHeight="1" spans="1:9">
      <c r="A5" s="68" t="s">
        <v>434</v>
      </c>
      <c r="B5" s="37" t="s">
        <v>203</v>
      </c>
      <c r="C5" s="37"/>
      <c r="D5" s="61"/>
      <c r="E5" s="61" t="s">
        <v>435</v>
      </c>
      <c r="F5" s="61"/>
      <c r="G5" s="61"/>
      <c r="H5" s="61"/>
      <c r="I5" s="61"/>
    </row>
    <row r="6" s="1" customFormat="1" ht="40.5" customHeight="1" spans="1:9">
      <c r="A6" s="69"/>
      <c r="B6" s="37" t="s">
        <v>56</v>
      </c>
      <c r="C6" s="36" t="s">
        <v>60</v>
      </c>
      <c r="D6" s="35" t="s">
        <v>436</v>
      </c>
      <c r="E6" s="35" t="s">
        <v>437</v>
      </c>
      <c r="F6" s="35" t="s">
        <v>438</v>
      </c>
      <c r="G6" s="35" t="s">
        <v>439</v>
      </c>
      <c r="H6" s="35" t="s">
        <v>440</v>
      </c>
      <c r="I6" s="35" t="s">
        <v>441</v>
      </c>
    </row>
    <row r="7" s="1" customFormat="1" ht="19.5" customHeight="1" spans="1:9">
      <c r="A7" s="37">
        <v>1</v>
      </c>
      <c r="B7" s="37">
        <v>2</v>
      </c>
      <c r="C7" s="70">
        <v>3</v>
      </c>
      <c r="D7" s="71">
        <v>4</v>
      </c>
      <c r="E7" s="70">
        <v>5</v>
      </c>
      <c r="F7" s="71">
        <v>6</v>
      </c>
      <c r="G7" s="70">
        <v>7</v>
      </c>
      <c r="H7" s="71">
        <v>8</v>
      </c>
      <c r="I7" s="70">
        <v>9</v>
      </c>
    </row>
    <row r="8" s="1" customFormat="1" ht="19.5" customHeight="1" spans="1:9">
      <c r="A8" s="38"/>
      <c r="B8" s="72"/>
      <c r="C8" s="72"/>
      <c r="D8" s="72"/>
      <c r="E8" s="72"/>
      <c r="F8" s="72"/>
      <c r="G8" s="72"/>
      <c r="H8" s="72"/>
      <c r="I8" s="72"/>
    </row>
    <row r="9" s="1" customFormat="1" ht="19.5" customHeight="1" spans="1:9">
      <c r="A9" s="38"/>
      <c r="B9" s="72"/>
      <c r="C9" s="72"/>
      <c r="D9" s="72"/>
      <c r="E9" s="72"/>
      <c r="F9" s="72"/>
      <c r="G9" s="72"/>
      <c r="H9" s="72"/>
      <c r="I9" s="72"/>
    </row>
    <row r="10" s="1" customFormat="1" ht="19.5" customHeight="1" spans="1:9">
      <c r="A10" s="53" t="s">
        <v>56</v>
      </c>
      <c r="B10" s="72"/>
      <c r="C10" s="72"/>
      <c r="D10" s="72"/>
      <c r="E10" s="72"/>
      <c r="F10" s="72"/>
      <c r="G10" s="72"/>
      <c r="H10" s="72"/>
      <c r="I10" s="72"/>
    </row>
    <row r="11" customHeight="1" spans="1:9">
      <c r="A11" s="43" t="s">
        <v>442</v>
      </c>
    </row>
  </sheetData>
  <mergeCells count="5">
    <mergeCell ref="A2:I2"/>
    <mergeCell ref="A4:D4"/>
    <mergeCell ref="B5:D5"/>
    <mergeCell ref="E5:I5"/>
    <mergeCell ref="A5:A6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A8" sqref="A8"/>
    </sheetView>
  </sheetViews>
  <sheetFormatPr defaultColWidth="9.14285714285714" defaultRowHeight="12" customHeight="1"/>
  <cols>
    <col min="1" max="10" width="13.2" style="1" customWidth="1"/>
    <col min="11" max="16384" width="9.14285714285714" style="1"/>
  </cols>
  <sheetData>
    <row r="1" s="1" customFormat="1" customHeight="1" spans="1:10">
      <c r="J1" s="56" t="s">
        <v>443</v>
      </c>
    </row>
    <row r="2" s="1" customFormat="1" ht="28.5" customHeight="1" spans="1:10">
      <c r="A2" s="57" t="str">
        <f>"2026"&amp;"年县对下转移支付绩效目标表"</f>
        <v>2026年县对下转移支付绩效目标表</v>
      </c>
      <c r="B2" s="6"/>
      <c r="C2" s="6"/>
      <c r="D2" s="6"/>
      <c r="E2" s="6"/>
      <c r="F2" s="58"/>
      <c r="G2" s="6"/>
      <c r="H2" s="58"/>
      <c r="I2" s="58"/>
      <c r="J2" s="6"/>
    </row>
    <row r="3" s="1" customFormat="1" ht="17.25" customHeight="1" spans="1:10">
      <c r="A3" s="7" t="str">
        <f>"单位名称："&amp;"瑞丽市人民政府外事办公室"</f>
        <v>单位名称：瑞丽市人民政府外事办公室</v>
      </c>
      <c r="B3" s="59"/>
      <c r="C3" s="59"/>
      <c r="D3" s="59"/>
      <c r="E3" s="59"/>
      <c r="F3" s="60"/>
      <c r="G3" s="59"/>
      <c r="H3" s="60"/>
    </row>
    <row r="4" s="1" customFormat="1" ht="44.25" customHeight="1" spans="1:10">
      <c r="A4" s="36" t="s">
        <v>328</v>
      </c>
      <c r="B4" s="36" t="s">
        <v>329</v>
      </c>
      <c r="C4" s="36" t="s">
        <v>330</v>
      </c>
      <c r="D4" s="36" t="s">
        <v>331</v>
      </c>
      <c r="E4" s="36" t="s">
        <v>332</v>
      </c>
      <c r="F4" s="61" t="s">
        <v>333</v>
      </c>
      <c r="G4" s="36" t="s">
        <v>334</v>
      </c>
      <c r="H4" s="61" t="s">
        <v>335</v>
      </c>
      <c r="I4" s="61" t="s">
        <v>336</v>
      </c>
      <c r="J4" s="36" t="s">
        <v>337</v>
      </c>
    </row>
    <row r="5" s="1" customFormat="1" ht="14.25" customHeight="1" spans="1:10">
      <c r="A5" s="36">
        <v>1</v>
      </c>
      <c r="B5" s="36">
        <v>2</v>
      </c>
      <c r="C5" s="36">
        <v>3</v>
      </c>
      <c r="D5" s="36">
        <v>4</v>
      </c>
      <c r="E5" s="36">
        <v>5</v>
      </c>
      <c r="F5" s="61">
        <v>6</v>
      </c>
      <c r="G5" s="36">
        <v>7</v>
      </c>
      <c r="H5" s="61">
        <v>8</v>
      </c>
      <c r="I5" s="61">
        <v>9</v>
      </c>
      <c r="J5" s="36">
        <v>10</v>
      </c>
    </row>
    <row r="6" s="1" customFormat="1" ht="32.7" customHeight="1" spans="1:10">
      <c r="A6" s="38"/>
      <c r="B6" s="51"/>
      <c r="C6" s="51"/>
      <c r="D6" s="51"/>
      <c r="E6" s="62"/>
      <c r="F6" s="63"/>
      <c r="G6" s="62"/>
      <c r="H6" s="63"/>
      <c r="I6" s="63"/>
      <c r="J6" s="62"/>
    </row>
    <row r="7" s="1" customFormat="1" ht="32.7" customHeight="1" spans="1:10">
      <c r="A7" s="38"/>
      <c r="B7" s="23"/>
      <c r="C7" s="23" t="s">
        <v>444</v>
      </c>
      <c r="D7" s="23" t="s">
        <v>444</v>
      </c>
      <c r="E7" s="38" t="s">
        <v>444</v>
      </c>
      <c r="F7" s="23" t="s">
        <v>444</v>
      </c>
      <c r="G7" s="38" t="s">
        <v>444</v>
      </c>
      <c r="H7" s="23" t="s">
        <v>444</v>
      </c>
      <c r="I7" s="23" t="s">
        <v>444</v>
      </c>
      <c r="J7" s="38" t="s">
        <v>444</v>
      </c>
    </row>
    <row r="8" ht="15" customHeight="1" spans="1:10">
      <c r="A8" s="43" t="s">
        <v>442</v>
      </c>
    </row>
    <row r="9" ht="15" customHeight="1"/>
  </sheetData>
  <mergeCells count="2">
    <mergeCell ref="A2:J2"/>
    <mergeCell ref="A3:H3"/>
  </mergeCells>
  <printOptions horizontalCentered="1"/>
  <pageMargins left="0.55" right="0.55" top="0.43" bottom="0.43" header="0" footer="0"/>
  <pageSetup paperSize="9" scale="8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style="1" customWidth="1"/>
    <col min="9" max="16384" width="9.14285714285714" style="1"/>
  </cols>
  <sheetData>
    <row r="1" s="1" customFormat="1" ht="14.25" customHeight="1" spans="1:8">
      <c r="A1" s="2"/>
      <c r="B1" s="2"/>
      <c r="C1" s="2"/>
      <c r="D1" s="2"/>
      <c r="E1" s="2"/>
      <c r="F1" s="2"/>
      <c r="G1" s="2"/>
      <c r="H1" s="44" t="s">
        <v>445</v>
      </c>
    </row>
    <row r="2" s="1" customFormat="1" ht="28.5" customHeight="1" spans="1:8">
      <c r="A2" s="45" t="str">
        <f>"2026"&amp;"年新增资产配置表"</f>
        <v>2026年新增资产配置表</v>
      </c>
      <c r="B2" s="30"/>
      <c r="C2" s="30"/>
      <c r="D2" s="30"/>
      <c r="E2" s="30"/>
      <c r="F2" s="30"/>
      <c r="G2" s="30"/>
      <c r="H2" s="30"/>
    </row>
    <row r="3" s="1" customFormat="1" ht="13.5" customHeight="1" spans="1:8">
      <c r="A3" s="46" t="str">
        <f>"单位名称："&amp;"瑞丽市人民政府外事办公室"</f>
        <v>单位名称：瑞丽市人民政府外事办公室</v>
      </c>
      <c r="B3" s="32"/>
      <c r="C3" s="47"/>
      <c r="D3" s="2"/>
      <c r="E3" s="2"/>
      <c r="F3" s="2"/>
      <c r="G3" s="2"/>
      <c r="H3" s="2"/>
    </row>
    <row r="4" s="1" customFormat="1" ht="18" customHeight="1" spans="1:8">
      <c r="A4" s="12" t="s">
        <v>196</v>
      </c>
      <c r="B4" s="12" t="s">
        <v>446</v>
      </c>
      <c r="C4" s="12" t="s">
        <v>447</v>
      </c>
      <c r="D4" s="12" t="s">
        <v>448</v>
      </c>
      <c r="E4" s="12" t="s">
        <v>449</v>
      </c>
      <c r="F4" s="48" t="s">
        <v>450</v>
      </c>
      <c r="G4" s="49"/>
      <c r="H4" s="50"/>
    </row>
    <row r="5" s="1" customFormat="1" ht="18" customHeight="1" spans="1:8">
      <c r="A5" s="19"/>
      <c r="B5" s="19"/>
      <c r="C5" s="19"/>
      <c r="D5" s="19"/>
      <c r="E5" s="19"/>
      <c r="F5" s="36" t="s">
        <v>421</v>
      </c>
      <c r="G5" s="36" t="s">
        <v>451</v>
      </c>
      <c r="H5" s="36" t="s">
        <v>452</v>
      </c>
    </row>
    <row r="6" s="1" customFormat="1" ht="21" customHeight="1" spans="1:8">
      <c r="A6" s="36">
        <v>1</v>
      </c>
      <c r="B6" s="36">
        <v>2</v>
      </c>
      <c r="C6" s="36">
        <v>3</v>
      </c>
      <c r="D6" s="36">
        <v>4</v>
      </c>
      <c r="E6" s="36">
        <v>5</v>
      </c>
      <c r="F6" s="36">
        <v>6</v>
      </c>
      <c r="G6" s="36">
        <v>7</v>
      </c>
      <c r="H6" s="36">
        <v>8</v>
      </c>
    </row>
    <row r="7" s="1" customFormat="1" ht="33" customHeight="1" spans="1:8">
      <c r="A7" s="51"/>
      <c r="B7" s="51"/>
      <c r="C7" s="51"/>
      <c r="D7" s="51"/>
      <c r="E7" s="51"/>
      <c r="F7" s="39"/>
      <c r="G7" s="52"/>
      <c r="H7" s="52"/>
    </row>
    <row r="8" s="1" customFormat="1" ht="24" customHeight="1" spans="1:8">
      <c r="A8" s="53" t="s">
        <v>56</v>
      </c>
      <c r="B8" s="54"/>
      <c r="C8" s="54"/>
      <c r="D8" s="54"/>
      <c r="E8" s="54"/>
      <c r="F8" s="40"/>
      <c r="G8" s="55"/>
      <c r="H8" s="55"/>
    </row>
    <row r="9" ht="15" customHeight="1" spans="1:8">
      <c r="A9" s="43" t="s">
        <v>453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rintOptions horizontalCentered="1"/>
  <pageMargins left="0.2" right="0.08" top="0.16" bottom="0.16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style="1" customWidth="1"/>
    <col min="2" max="3" width="23.847619047619" style="1" customWidth="1"/>
    <col min="4" max="4" width="11.1428571428571" style="1" customWidth="1"/>
    <col min="5" max="5" width="17.7142857142857" style="1" customWidth="1"/>
    <col min="6" max="6" width="9.84761904761905" style="1" customWidth="1"/>
    <col min="7" max="7" width="17.7142857142857" style="1" customWidth="1"/>
    <col min="8" max="11" width="15.4190476190476" style="1" customWidth="1"/>
    <col min="12" max="16384" width="9.14285714285714" style="1"/>
  </cols>
  <sheetData>
    <row r="1" s="1" customFormat="1" ht="13.5" customHeight="1" spans="1:11">
      <c r="A1" s="2"/>
      <c r="B1" s="2"/>
      <c r="C1" s="2"/>
      <c r="D1" s="3"/>
      <c r="E1" s="3"/>
      <c r="F1" s="3"/>
      <c r="G1" s="3"/>
      <c r="H1" s="4"/>
      <c r="I1" s="4"/>
      <c r="J1" s="4"/>
      <c r="K1" s="5" t="s">
        <v>454</v>
      </c>
    </row>
    <row r="2" s="1" customFormat="1" ht="27.75" customHeight="1" spans="1:11">
      <c r="A2" s="30" t="str">
        <f>"2026"&amp;"年上级转移支付补助项目支出预算表"</f>
        <v>2026年上级转移支付补助项目支出预算表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s="1" customFormat="1" ht="13.5" customHeight="1" spans="1:11">
      <c r="A3" s="31" t="str">
        <f>"单位名称："&amp;"瑞丽市人民政府外事办公室"</f>
        <v>单位名称：瑞丽市人民政府外事办公室</v>
      </c>
      <c r="B3" s="32"/>
      <c r="C3" s="32"/>
      <c r="D3" s="32"/>
      <c r="E3" s="32"/>
      <c r="F3" s="32"/>
      <c r="G3" s="32"/>
      <c r="H3" s="33"/>
      <c r="I3" s="33"/>
      <c r="J3" s="33"/>
      <c r="K3" s="34" t="s">
        <v>53</v>
      </c>
    </row>
    <row r="4" s="1" customFormat="1" ht="21.75" customHeight="1" spans="1:11">
      <c r="A4" s="35" t="s">
        <v>286</v>
      </c>
      <c r="B4" s="35" t="s">
        <v>198</v>
      </c>
      <c r="C4" s="35" t="s">
        <v>287</v>
      </c>
      <c r="D4" s="36" t="s">
        <v>199</v>
      </c>
      <c r="E4" s="36" t="s">
        <v>200</v>
      </c>
      <c r="F4" s="36" t="s">
        <v>288</v>
      </c>
      <c r="G4" s="36" t="s">
        <v>289</v>
      </c>
      <c r="H4" s="37" t="s">
        <v>56</v>
      </c>
      <c r="I4" s="37" t="s">
        <v>455</v>
      </c>
      <c r="J4" s="37"/>
      <c r="K4" s="37"/>
    </row>
    <row r="5" s="1" customFormat="1" ht="21.75" customHeight="1" spans="1:11">
      <c r="A5" s="35"/>
      <c r="B5" s="35"/>
      <c r="C5" s="35"/>
      <c r="D5" s="36"/>
      <c r="E5" s="36"/>
      <c r="F5" s="36"/>
      <c r="G5" s="36"/>
      <c r="H5" s="37"/>
      <c r="I5" s="36" t="s">
        <v>60</v>
      </c>
      <c r="J5" s="36" t="s">
        <v>61</v>
      </c>
      <c r="K5" s="36" t="s">
        <v>62</v>
      </c>
    </row>
    <row r="6" s="1" customFormat="1" ht="40.5" customHeight="1" spans="1:11">
      <c r="A6" s="35"/>
      <c r="B6" s="35"/>
      <c r="C6" s="35"/>
      <c r="D6" s="36"/>
      <c r="E6" s="36"/>
      <c r="F6" s="36"/>
      <c r="G6" s="36"/>
      <c r="H6" s="37"/>
      <c r="I6" s="36" t="s">
        <v>59</v>
      </c>
      <c r="J6" s="36"/>
      <c r="K6" s="36"/>
    </row>
    <row r="7" s="1" customFormat="1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1">
        <v>10</v>
      </c>
      <c r="K7" s="21">
        <v>11</v>
      </c>
    </row>
    <row r="8" s="1" customFormat="1" ht="52.5" customHeight="1" spans="1:11">
      <c r="A8" s="38"/>
      <c r="B8" s="23"/>
      <c r="C8" s="38"/>
      <c r="D8" s="38"/>
      <c r="E8" s="38"/>
      <c r="F8" s="38"/>
      <c r="G8" s="38"/>
      <c r="H8" s="24"/>
      <c r="I8" s="24"/>
      <c r="J8" s="24"/>
      <c r="K8" s="39"/>
    </row>
    <row r="9" s="1" customFormat="1" ht="52.5" customHeight="1" spans="1:11">
      <c r="A9" s="23"/>
      <c r="B9" s="23"/>
      <c r="C9" s="23"/>
      <c r="D9" s="23"/>
      <c r="E9" s="23"/>
      <c r="F9" s="23"/>
      <c r="G9" s="23"/>
      <c r="H9" s="24"/>
      <c r="I9" s="24"/>
      <c r="J9" s="24"/>
      <c r="K9" s="40"/>
    </row>
    <row r="10" s="1" customFormat="1" ht="30" customHeight="1" spans="1:11">
      <c r="A10" s="41" t="s">
        <v>414</v>
      </c>
      <c r="B10" s="42"/>
      <c r="C10" s="42"/>
      <c r="D10" s="42"/>
      <c r="E10" s="42"/>
      <c r="F10" s="42"/>
      <c r="G10" s="42"/>
      <c r="H10" s="24"/>
      <c r="I10" s="24"/>
      <c r="J10" s="24"/>
      <c r="K10" s="40"/>
    </row>
    <row r="11" customHeight="1" spans="1:11">
      <c r="A11" s="43" t="s">
        <v>456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22" right="0.22" top="0.33" bottom="0.33" header="0.29" footer="0.29"/>
  <pageSetup paperSize="9" scale="8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4"/>
  <sheetViews>
    <sheetView showZeros="0" workbookViewId="0">
      <selection activeCell="G11" sqref="G11"/>
    </sheetView>
  </sheetViews>
  <sheetFormatPr defaultColWidth="9.14285714285714" defaultRowHeight="14.25" customHeight="1" outlineLevelCol="6"/>
  <cols>
    <col min="1" max="4" width="20.047619047619" style="1" customWidth="1"/>
    <col min="5" max="7" width="21.047619047619" style="1" customWidth="1"/>
    <col min="8" max="16384" width="9.14285714285714" style="1"/>
  </cols>
  <sheetData>
    <row r="1" s="1" customFormat="1" ht="13.5" customHeight="1" spans="1:7">
      <c r="A1" s="2"/>
      <c r="B1" s="2"/>
      <c r="C1" s="2"/>
      <c r="D1" s="3"/>
      <c r="E1" s="4"/>
      <c r="F1" s="4"/>
      <c r="G1" s="5" t="s">
        <v>457</v>
      </c>
    </row>
    <row r="2" s="1" customFormat="1" ht="27.75" customHeight="1" spans="1:7">
      <c r="A2" s="6" t="str">
        <f>"2026"&amp;"年部门项目支出中期规划预算表"</f>
        <v>2026年部门项目支出中期规划预算表</v>
      </c>
      <c r="B2" s="6"/>
      <c r="C2" s="6"/>
      <c r="D2" s="6"/>
      <c r="E2" s="6"/>
      <c r="F2" s="6"/>
      <c r="G2" s="6"/>
    </row>
    <row r="3" s="1" customFormat="1" ht="13.5" customHeight="1" spans="1:7">
      <c r="A3" s="7" t="str">
        <f>"单位名称："&amp;"瑞丽市人民政府外事办公室"</f>
        <v>单位名称：瑞丽市人民政府外事办公室</v>
      </c>
      <c r="B3" s="8"/>
      <c r="C3" s="8"/>
      <c r="D3" s="8"/>
      <c r="E3" s="9"/>
      <c r="F3" s="9"/>
      <c r="G3" s="10" t="s">
        <v>53</v>
      </c>
    </row>
    <row r="4" s="1" customFormat="1" ht="21.75" customHeight="1" spans="1:7">
      <c r="A4" s="11" t="s">
        <v>287</v>
      </c>
      <c r="B4" s="11" t="s">
        <v>286</v>
      </c>
      <c r="C4" s="11" t="s">
        <v>198</v>
      </c>
      <c r="D4" s="12" t="s">
        <v>458</v>
      </c>
      <c r="E4" s="13" t="s">
        <v>60</v>
      </c>
      <c r="F4" s="14"/>
      <c r="G4" s="15"/>
    </row>
    <row r="5" s="1" customFormat="1" ht="21.75" customHeight="1" spans="1:7">
      <c r="A5" s="16"/>
      <c r="B5" s="16"/>
      <c r="C5" s="16"/>
      <c r="D5" s="17"/>
      <c r="E5" s="12" t="str">
        <f>"2026"&amp;"年"</f>
        <v>2026年</v>
      </c>
      <c r="F5" s="12" t="str">
        <f>"2026"+1&amp;"年"</f>
        <v>2027年</v>
      </c>
      <c r="G5" s="12" t="str">
        <f>"2026"+2&amp;"年"</f>
        <v>2028年</v>
      </c>
    </row>
    <row r="6" s="1" customFormat="1" ht="40.5" customHeight="1" spans="1:7">
      <c r="A6" s="18"/>
      <c r="B6" s="18"/>
      <c r="C6" s="18"/>
      <c r="D6" s="19"/>
      <c r="E6" s="19" t="s">
        <v>59</v>
      </c>
      <c r="F6" s="19" t="s">
        <v>59</v>
      </c>
      <c r="G6" s="19" t="s">
        <v>59</v>
      </c>
    </row>
    <row r="7" s="1" customFormat="1" ht="15" customHeight="1" spans="1:7">
      <c r="A7" s="20">
        <v>1</v>
      </c>
      <c r="B7" s="20">
        <v>2</v>
      </c>
      <c r="C7" s="20">
        <v>3</v>
      </c>
      <c r="D7" s="21">
        <v>4</v>
      </c>
      <c r="E7" s="20">
        <v>5</v>
      </c>
      <c r="F7" s="20">
        <v>6</v>
      </c>
      <c r="G7" s="20">
        <v>7</v>
      </c>
    </row>
    <row r="8" s="1" customFormat="1" ht="52.5" customHeight="1" spans="1:7">
      <c r="A8" s="22" t="s">
        <v>72</v>
      </c>
      <c r="B8" s="23"/>
      <c r="C8" s="23"/>
      <c r="D8" s="23"/>
      <c r="E8" s="24">
        <v>582147.56</v>
      </c>
      <c r="F8" s="24"/>
      <c r="G8" s="24"/>
    </row>
    <row r="9" s="1" customFormat="1" ht="52.5" customHeight="1" spans="1:7">
      <c r="A9" s="25"/>
      <c r="B9" s="23" t="s">
        <v>459</v>
      </c>
      <c r="C9" s="23" t="s">
        <v>299</v>
      </c>
      <c r="D9" s="23" t="s">
        <v>460</v>
      </c>
      <c r="E9" s="24">
        <v>600</v>
      </c>
      <c r="F9" s="24"/>
      <c r="G9" s="24"/>
    </row>
    <row r="10" s="1" customFormat="1" ht="52.5" customHeight="1" spans="1:7">
      <c r="A10" s="26"/>
      <c r="B10" s="23" t="s">
        <v>461</v>
      </c>
      <c r="C10" s="23" t="s">
        <v>316</v>
      </c>
      <c r="D10" s="23" t="s">
        <v>460</v>
      </c>
      <c r="E10" s="24">
        <v>6547.56</v>
      </c>
      <c r="F10" s="24"/>
      <c r="G10" s="24"/>
    </row>
    <row r="11" s="1" customFormat="1" ht="52.5" customHeight="1" spans="1:7">
      <c r="A11" s="26"/>
      <c r="B11" s="23" t="s">
        <v>462</v>
      </c>
      <c r="C11" s="23" t="s">
        <v>302</v>
      </c>
      <c r="D11" s="23" t="s">
        <v>460</v>
      </c>
      <c r="E11" s="24">
        <v>100000</v>
      </c>
      <c r="F11" s="24"/>
      <c r="G11" s="24"/>
    </row>
    <row r="12" s="1" customFormat="1" ht="52.5" customHeight="1" spans="1:7">
      <c r="A12" s="26"/>
      <c r="B12" s="23" t="s">
        <v>462</v>
      </c>
      <c r="C12" s="23" t="s">
        <v>314</v>
      </c>
      <c r="D12" s="23" t="s">
        <v>460</v>
      </c>
      <c r="E12" s="24">
        <v>50000</v>
      </c>
      <c r="F12" s="24"/>
      <c r="G12" s="24"/>
    </row>
    <row r="13" s="1" customFormat="1" ht="52.5" customHeight="1" spans="1:7">
      <c r="A13" s="26"/>
      <c r="B13" s="23" t="s">
        <v>462</v>
      </c>
      <c r="C13" s="23" t="s">
        <v>319</v>
      </c>
      <c r="D13" s="23" t="s">
        <v>460</v>
      </c>
      <c r="E13" s="24">
        <v>425000</v>
      </c>
      <c r="F13" s="24"/>
      <c r="G13" s="24"/>
    </row>
    <row r="14" s="1" customFormat="1" ht="30" customHeight="1" spans="1:7">
      <c r="A14" s="27" t="s">
        <v>56</v>
      </c>
      <c r="B14" s="28" t="s">
        <v>444</v>
      </c>
      <c r="C14" s="28"/>
      <c r="D14" s="29"/>
      <c r="E14" s="24">
        <v>582147.56</v>
      </c>
      <c r="F14" s="24"/>
      <c r="G14" s="24"/>
    </row>
  </sheetData>
  <mergeCells count="11">
    <mergeCell ref="A2:G2"/>
    <mergeCell ref="A3:D3"/>
    <mergeCell ref="E4:G4"/>
    <mergeCell ref="A14:D14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24" right="0.24" top="0.31" bottom="0.31" header="0.28" footer="0.28"/>
  <pageSetup paperSize="9" scale="8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O12" sqref="O12"/>
    </sheetView>
  </sheetViews>
  <sheetFormatPr defaultColWidth="9.14285714285714" defaultRowHeight="12" customHeight="1"/>
  <cols>
    <col min="1" max="1" width="7.62857142857143" style="1" customWidth="1"/>
    <col min="2" max="2" width="11.2" style="1" customWidth="1"/>
    <col min="3" max="4" width="13.4761904761905" style="1" customWidth="1"/>
    <col min="5" max="5" width="13.2" style="1" customWidth="1"/>
    <col min="6" max="6" width="8.47619047619048" style="1" customWidth="1"/>
    <col min="7" max="7" width="5.34285714285714" style="1" customWidth="1"/>
    <col min="8" max="8" width="8.47619047619048" style="1" customWidth="1"/>
    <col min="9" max="12" width="11.9142857142857" style="1" customWidth="1"/>
    <col min="13" max="13" width="9.2" style="1" customWidth="1"/>
    <col min="14" max="14" width="11.9142857142857" style="1" customWidth="1"/>
    <col min="15" max="15" width="4.47619047619048" style="1" customWidth="1"/>
    <col min="16" max="19" width="4.91428571428571" style="1" customWidth="1"/>
    <col min="20" max="16384" width="9.14285714285714" style="1"/>
  </cols>
  <sheetData>
    <row r="1" s="1" customFormat="1" ht="16.5" customHeight="1" spans="1:19">
      <c r="A1" s="155"/>
      <c r="B1" s="2"/>
      <c r="C1" s="2"/>
      <c r="D1" s="2"/>
      <c r="E1" s="2"/>
      <c r="F1" s="2"/>
      <c r="G1" s="2"/>
      <c r="H1" s="2"/>
      <c r="I1" s="73"/>
      <c r="J1" s="2"/>
      <c r="K1" s="2"/>
      <c r="L1" s="2"/>
      <c r="M1" s="2"/>
      <c r="N1" s="2"/>
      <c r="O1" s="2"/>
      <c r="P1" s="74" t="s">
        <v>52</v>
      </c>
      <c r="Q1" s="74" t="s">
        <v>52</v>
      </c>
    </row>
    <row r="2" s="1" customFormat="1" ht="36.75" customHeight="1" spans="1:19">
      <c r="A2" s="30" t="str">
        <f>"2026"&amp;"年部门收入预算表"</f>
        <v>2026年部门收入预算表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s="1" customFormat="1" ht="18" customHeight="1" spans="1:19">
      <c r="A3" s="32" t="str">
        <f>"单位名称："&amp;"瑞丽市人民政府外事办公室"</f>
        <v>单位名称：瑞丽市人民政府外事办公室</v>
      </c>
      <c r="B3" s="32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74" t="s">
        <v>53</v>
      </c>
      <c r="Q3" s="74"/>
    </row>
    <row r="4" s="1" customFormat="1" ht="21" customHeight="1" spans="1:19">
      <c r="A4" s="12" t="s">
        <v>54</v>
      </c>
      <c r="B4" s="12" t="s">
        <v>55</v>
      </c>
      <c r="C4" s="12" t="s">
        <v>56</v>
      </c>
      <c r="D4" s="48" t="s">
        <v>57</v>
      </c>
      <c r="E4" s="49"/>
      <c r="F4" s="49"/>
      <c r="G4" s="49"/>
      <c r="H4" s="49"/>
      <c r="I4" s="14"/>
      <c r="J4" s="49"/>
      <c r="K4" s="49"/>
      <c r="L4" s="49"/>
      <c r="M4" s="49"/>
      <c r="N4" s="50"/>
      <c r="O4" s="48" t="s">
        <v>58</v>
      </c>
      <c r="P4" s="49"/>
      <c r="Q4" s="49"/>
      <c r="R4" s="49"/>
      <c r="S4" s="50"/>
    </row>
    <row r="5" s="1" customFormat="1" ht="41.25" customHeight="1" spans="1:19">
      <c r="A5" s="17"/>
      <c r="B5" s="17"/>
      <c r="C5" s="17"/>
      <c r="D5" s="17" t="s">
        <v>59</v>
      </c>
      <c r="E5" s="17" t="s">
        <v>60</v>
      </c>
      <c r="F5" s="17" t="s">
        <v>61</v>
      </c>
      <c r="G5" s="17" t="s">
        <v>62</v>
      </c>
      <c r="H5" s="12" t="s">
        <v>63</v>
      </c>
      <c r="I5" s="156" t="s">
        <v>64</v>
      </c>
      <c r="J5" s="156"/>
      <c r="K5" s="156"/>
      <c r="L5" s="156"/>
      <c r="M5" s="156"/>
      <c r="N5" s="156"/>
      <c r="O5" s="12" t="s">
        <v>59</v>
      </c>
      <c r="P5" s="12" t="s">
        <v>60</v>
      </c>
      <c r="Q5" s="12" t="s">
        <v>61</v>
      </c>
      <c r="R5" s="12" t="s">
        <v>62</v>
      </c>
      <c r="S5" s="12" t="s">
        <v>65</v>
      </c>
    </row>
    <row r="6" s="1" customFormat="1" ht="43.5" customHeight="1" spans="1:19">
      <c r="A6" s="69"/>
      <c r="B6" s="69"/>
      <c r="C6" s="69"/>
      <c r="D6" s="76"/>
      <c r="E6" s="76"/>
      <c r="F6" s="76"/>
      <c r="G6" s="69"/>
      <c r="H6" s="69"/>
      <c r="I6" s="37" t="s">
        <v>59</v>
      </c>
      <c r="J6" s="35" t="s">
        <v>66</v>
      </c>
      <c r="K6" s="35" t="s">
        <v>67</v>
      </c>
      <c r="L6" s="11" t="s">
        <v>68</v>
      </c>
      <c r="M6" s="11" t="s">
        <v>69</v>
      </c>
      <c r="N6" s="11" t="s">
        <v>70</v>
      </c>
      <c r="O6" s="76"/>
      <c r="P6" s="76"/>
      <c r="Q6" s="76"/>
      <c r="R6" s="76"/>
      <c r="S6" s="76"/>
    </row>
    <row r="7" s="1" customFormat="1" ht="21" customHeight="1" spans="1:19">
      <c r="A7" s="37">
        <v>1</v>
      </c>
      <c r="B7" s="37">
        <v>2</v>
      </c>
      <c r="C7" s="37">
        <v>3</v>
      </c>
      <c r="D7" s="37">
        <v>4</v>
      </c>
      <c r="E7" s="37">
        <v>5</v>
      </c>
      <c r="F7" s="37">
        <v>6</v>
      </c>
      <c r="G7" s="37">
        <v>7</v>
      </c>
      <c r="H7" s="37">
        <v>8</v>
      </c>
      <c r="I7" s="37">
        <v>9</v>
      </c>
      <c r="J7" s="37">
        <v>10</v>
      </c>
      <c r="K7" s="37">
        <v>11</v>
      </c>
      <c r="L7" s="37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61">
        <v>19</v>
      </c>
    </row>
    <row r="8" s="1" customFormat="1" ht="52.5" customHeight="1" spans="1:19">
      <c r="A8" s="157" t="s">
        <v>71</v>
      </c>
      <c r="B8" s="157" t="s">
        <v>72</v>
      </c>
      <c r="C8" s="24">
        <v>2984335.08</v>
      </c>
      <c r="D8" s="24">
        <v>2984335.08</v>
      </c>
      <c r="E8" s="24">
        <v>2684335.08</v>
      </c>
      <c r="F8" s="24"/>
      <c r="G8" s="24"/>
      <c r="H8" s="24"/>
      <c r="I8" s="24">
        <v>300000</v>
      </c>
      <c r="J8" s="24"/>
      <c r="K8" s="24"/>
      <c r="L8" s="24">
        <v>300000</v>
      </c>
      <c r="M8" s="24"/>
      <c r="N8" s="24"/>
      <c r="O8" s="24"/>
      <c r="P8" s="24"/>
      <c r="Q8" s="24"/>
      <c r="R8" s="24"/>
      <c r="S8" s="24"/>
    </row>
    <row r="9" s="1" customFormat="1" ht="30" customHeight="1" spans="1:19">
      <c r="A9" s="13" t="s">
        <v>56</v>
      </c>
      <c r="B9" s="158"/>
      <c r="C9" s="146">
        <v>2984335.08</v>
      </c>
      <c r="D9" s="146">
        <v>2984335.08</v>
      </c>
      <c r="E9" s="146">
        <v>2684335.08</v>
      </c>
      <c r="F9" s="146"/>
      <c r="G9" s="146"/>
      <c r="H9" s="146"/>
      <c r="I9" s="146">
        <v>300000</v>
      </c>
      <c r="J9" s="146"/>
      <c r="K9" s="146"/>
      <c r="L9" s="146">
        <v>300000</v>
      </c>
      <c r="M9" s="146"/>
      <c r="N9" s="146"/>
      <c r="O9" s="146"/>
      <c r="P9" s="146"/>
      <c r="Q9" s="146"/>
      <c r="R9" s="146"/>
      <c r="S9" s="146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2" right="0.2" top="0.75" bottom="0.75" header="0.28" footer="0.28"/>
  <pageSetup paperSize="9" scale="8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0"/>
  <sheetViews>
    <sheetView showZeros="0" workbookViewId="0">
      <selection activeCell="M9" sqref="M9"/>
    </sheetView>
  </sheetViews>
  <sheetFormatPr defaultColWidth="8.84761904761905" defaultRowHeight="15" customHeight="1"/>
  <cols>
    <col min="1" max="1" width="9.62857142857143" style="1" customWidth="1"/>
    <col min="2" max="2" width="9.47619047619048" style="1" customWidth="1"/>
    <col min="3" max="6" width="14.4761904761905" style="1" customWidth="1"/>
    <col min="7" max="7" width="12.6285714285714" style="1" customWidth="1"/>
    <col min="8" max="8" width="4.34285714285714" style="1" customWidth="1"/>
    <col min="9" max="9" width="7.28571428571429" style="1" customWidth="1"/>
    <col min="10" max="13" width="12.7714285714286" style="1" customWidth="1"/>
    <col min="14" max="14" width="5.77142857142857" style="1" customWidth="1"/>
    <col min="15" max="15" width="12.7714285714286" style="1" customWidth="1"/>
    <col min="16" max="16384" width="8.84761904761905" style="1"/>
  </cols>
  <sheetData>
    <row r="1" s="1" customFormat="1" ht="18.75" customHeight="1" spans="1:15">
      <c r="A1" s="148"/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44" t="s">
        <v>73</v>
      </c>
      <c r="O1" s="44"/>
    </row>
    <row r="2" s="1" customFormat="1" ht="36" customHeight="1" spans="1:15">
      <c r="A2" s="149" t="str">
        <f>"2026"&amp;"年部门支出预算表"</f>
        <v>2026年部门支出预算表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</row>
    <row r="3" s="1" customFormat="1" ht="18.75" customHeight="1" spans="1:15">
      <c r="A3" s="32" t="str">
        <f>"单位名称："&amp;"瑞丽市人民政府外事办公室"</f>
        <v>单位名称：瑞丽市人民政府外事办公室</v>
      </c>
      <c r="B3" s="32"/>
      <c r="C3" s="32"/>
      <c r="D3" s="32"/>
      <c r="E3" s="32"/>
      <c r="F3" s="32"/>
      <c r="G3" s="148"/>
      <c r="H3" s="148"/>
      <c r="I3" s="148"/>
      <c r="J3" s="148"/>
      <c r="K3" s="148"/>
      <c r="L3" s="148"/>
      <c r="M3" s="148"/>
      <c r="N3" s="44" t="s">
        <v>1</v>
      </c>
      <c r="O3" s="44"/>
    </row>
    <row r="4" s="1" customFormat="1" ht="31.5" customHeight="1" spans="1:15">
      <c r="A4" s="150" t="s">
        <v>74</v>
      </c>
      <c r="B4" s="150" t="s">
        <v>75</v>
      </c>
      <c r="C4" s="150" t="s">
        <v>56</v>
      </c>
      <c r="D4" s="150" t="s">
        <v>60</v>
      </c>
      <c r="E4" s="150"/>
      <c r="F4" s="150"/>
      <c r="G4" s="150" t="s">
        <v>61</v>
      </c>
      <c r="H4" s="150" t="s">
        <v>62</v>
      </c>
      <c r="I4" s="150" t="s">
        <v>76</v>
      </c>
      <c r="J4" s="150" t="s">
        <v>77</v>
      </c>
      <c r="K4" s="150"/>
      <c r="L4" s="150"/>
      <c r="M4" s="150"/>
      <c r="N4" s="150"/>
      <c r="O4" s="150"/>
    </row>
    <row r="5" s="1" customFormat="1" ht="37.3" customHeight="1" spans="1:15">
      <c r="A5" s="150"/>
      <c r="B5" s="150"/>
      <c r="C5" s="150"/>
      <c r="D5" s="150" t="s">
        <v>59</v>
      </c>
      <c r="E5" s="150" t="s">
        <v>78</v>
      </c>
      <c r="F5" s="150" t="s">
        <v>79</v>
      </c>
      <c r="G5" s="150"/>
      <c r="H5" s="150"/>
      <c r="I5" s="150"/>
      <c r="J5" s="150" t="s">
        <v>59</v>
      </c>
      <c r="K5" s="150" t="s">
        <v>80</v>
      </c>
      <c r="L5" s="150" t="s">
        <v>81</v>
      </c>
      <c r="M5" s="150" t="s">
        <v>82</v>
      </c>
      <c r="N5" s="150" t="s">
        <v>83</v>
      </c>
      <c r="O5" s="150" t="s">
        <v>84</v>
      </c>
    </row>
    <row r="6" s="1" customFormat="1" ht="18.75" customHeight="1" spans="1:15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  <c r="H6" s="151" t="s">
        <v>92</v>
      </c>
      <c r="I6" s="151" t="s">
        <v>93</v>
      </c>
      <c r="J6" s="151" t="s">
        <v>94</v>
      </c>
      <c r="K6" s="151" t="s">
        <v>95</v>
      </c>
      <c r="L6" s="151" t="s">
        <v>96</v>
      </c>
      <c r="M6" s="151" t="s">
        <v>97</v>
      </c>
      <c r="N6" s="151" t="s">
        <v>98</v>
      </c>
      <c r="O6" s="151" t="s">
        <v>99</v>
      </c>
    </row>
    <row r="7" s="1" customFormat="1" ht="52.5" customHeight="1" spans="1:15">
      <c r="A7" s="152" t="s">
        <v>100</v>
      </c>
      <c r="B7" s="152" t="s">
        <v>101</v>
      </c>
      <c r="C7" s="121">
        <v>2524693.56</v>
      </c>
      <c r="D7" s="121">
        <v>2224693.56</v>
      </c>
      <c r="E7" s="121">
        <v>1649093.56</v>
      </c>
      <c r="F7" s="121">
        <v>575600</v>
      </c>
      <c r="G7" s="121"/>
      <c r="H7" s="121"/>
      <c r="I7" s="121"/>
      <c r="J7" s="121">
        <v>300000</v>
      </c>
      <c r="K7" s="121"/>
      <c r="L7" s="121"/>
      <c r="M7" s="121">
        <v>300000</v>
      </c>
      <c r="N7" s="121"/>
      <c r="O7" s="121"/>
    </row>
    <row r="8" s="1" customFormat="1" ht="52.5" customHeight="1" spans="1:15">
      <c r="A8" s="153" t="s">
        <v>102</v>
      </c>
      <c r="B8" s="153" t="s">
        <v>103</v>
      </c>
      <c r="C8" s="121">
        <v>2099693.56</v>
      </c>
      <c r="D8" s="121">
        <v>1799693.56</v>
      </c>
      <c r="E8" s="121">
        <v>1649093.56</v>
      </c>
      <c r="F8" s="121">
        <v>150600</v>
      </c>
      <c r="G8" s="121"/>
      <c r="H8" s="121"/>
      <c r="I8" s="121"/>
      <c r="J8" s="121">
        <v>300000</v>
      </c>
      <c r="K8" s="121"/>
      <c r="L8" s="121"/>
      <c r="M8" s="121">
        <v>300000</v>
      </c>
      <c r="N8" s="121"/>
      <c r="O8" s="121"/>
    </row>
    <row r="9" s="1" customFormat="1" ht="52.5" customHeight="1" spans="1:15">
      <c r="A9" s="154" t="s">
        <v>104</v>
      </c>
      <c r="B9" s="154" t="s">
        <v>105</v>
      </c>
      <c r="C9" s="121">
        <v>1799693.56</v>
      </c>
      <c r="D9" s="121">
        <v>1799693.56</v>
      </c>
      <c r="E9" s="121">
        <v>1649093.56</v>
      </c>
      <c r="F9" s="121">
        <v>150600</v>
      </c>
      <c r="G9" s="121"/>
      <c r="H9" s="121"/>
      <c r="I9" s="121"/>
      <c r="J9" s="121"/>
      <c r="K9" s="121"/>
      <c r="L9" s="121"/>
      <c r="M9" s="121"/>
      <c r="N9" s="121"/>
      <c r="O9" s="121"/>
    </row>
    <row r="10" s="1" customFormat="1" ht="52.5" customHeight="1" spans="1:15">
      <c r="A10" s="154" t="s">
        <v>106</v>
      </c>
      <c r="B10" s="154" t="s">
        <v>107</v>
      </c>
      <c r="C10" s="121">
        <v>300000</v>
      </c>
      <c r="D10" s="121"/>
      <c r="E10" s="121"/>
      <c r="F10" s="121"/>
      <c r="G10" s="121"/>
      <c r="H10" s="121"/>
      <c r="I10" s="121"/>
      <c r="J10" s="121">
        <v>300000</v>
      </c>
      <c r="K10" s="121"/>
      <c r="L10" s="121"/>
      <c r="M10" s="121">
        <v>300000</v>
      </c>
      <c r="N10" s="121"/>
      <c r="O10" s="121"/>
    </row>
    <row r="11" s="1" customFormat="1" ht="52.5" customHeight="1" spans="1:15">
      <c r="A11" s="153" t="s">
        <v>108</v>
      </c>
      <c r="B11" s="153" t="s">
        <v>109</v>
      </c>
      <c r="C11" s="121">
        <v>425000</v>
      </c>
      <c r="D11" s="121">
        <v>425000</v>
      </c>
      <c r="E11" s="121"/>
      <c r="F11" s="121">
        <v>425000</v>
      </c>
      <c r="G11" s="121"/>
      <c r="H11" s="121"/>
      <c r="I11" s="121"/>
      <c r="J11" s="121"/>
      <c r="K11" s="121"/>
      <c r="L11" s="121"/>
      <c r="M11" s="121"/>
      <c r="N11" s="121"/>
      <c r="O11" s="121"/>
    </row>
    <row r="12" s="1" customFormat="1" ht="52.5" customHeight="1" spans="1:15">
      <c r="A12" s="154" t="s">
        <v>110</v>
      </c>
      <c r="B12" s="154" t="s">
        <v>109</v>
      </c>
      <c r="C12" s="121">
        <v>425000</v>
      </c>
      <c r="D12" s="121">
        <v>425000</v>
      </c>
      <c r="E12" s="121"/>
      <c r="F12" s="121">
        <v>425000</v>
      </c>
      <c r="G12" s="121"/>
      <c r="H12" s="121"/>
      <c r="I12" s="121"/>
      <c r="J12" s="121"/>
      <c r="K12" s="121"/>
      <c r="L12" s="121"/>
      <c r="M12" s="121"/>
      <c r="N12" s="121"/>
      <c r="O12" s="121"/>
    </row>
    <row r="13" s="1" customFormat="1" ht="52.5" customHeight="1" spans="1:15">
      <c r="A13" s="152" t="s">
        <v>111</v>
      </c>
      <c r="B13" s="152" t="s">
        <v>112</v>
      </c>
      <c r="C13" s="121">
        <v>187557.68</v>
      </c>
      <c r="D13" s="121">
        <v>187557.68</v>
      </c>
      <c r="E13" s="121">
        <v>181010.12</v>
      </c>
      <c r="F13" s="121">
        <v>6547.56</v>
      </c>
      <c r="G13" s="121"/>
      <c r="H13" s="121"/>
      <c r="I13" s="121"/>
      <c r="J13" s="121"/>
      <c r="K13" s="121"/>
      <c r="L13" s="121"/>
      <c r="M13" s="121"/>
      <c r="N13" s="121"/>
      <c r="O13" s="121"/>
    </row>
    <row r="14" s="1" customFormat="1" ht="52.5" customHeight="1" spans="1:15">
      <c r="A14" s="153" t="s">
        <v>113</v>
      </c>
      <c r="B14" s="153" t="s">
        <v>114</v>
      </c>
      <c r="C14" s="121">
        <v>179221.12</v>
      </c>
      <c r="D14" s="121">
        <v>179221.12</v>
      </c>
      <c r="E14" s="121">
        <v>179221.12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</row>
    <row r="15" s="1" customFormat="1" ht="52.5" customHeight="1" spans="1:15">
      <c r="A15" s="154" t="s">
        <v>115</v>
      </c>
      <c r="B15" s="154" t="s">
        <v>116</v>
      </c>
      <c r="C15" s="121">
        <v>4800</v>
      </c>
      <c r="D15" s="121">
        <v>4800</v>
      </c>
      <c r="E15" s="121">
        <v>4800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</row>
    <row r="16" s="1" customFormat="1" ht="52.5" customHeight="1" spans="1:15">
      <c r="A16" s="154" t="s">
        <v>117</v>
      </c>
      <c r="B16" s="154" t="s">
        <v>118</v>
      </c>
      <c r="C16" s="121">
        <v>174421.12</v>
      </c>
      <c r="D16" s="121">
        <v>174421.12</v>
      </c>
      <c r="E16" s="121">
        <v>174421.12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</row>
    <row r="17" s="1" customFormat="1" ht="52.5" customHeight="1" spans="1:15">
      <c r="A17" s="153" t="s">
        <v>119</v>
      </c>
      <c r="B17" s="153" t="s">
        <v>120</v>
      </c>
      <c r="C17" s="121">
        <v>6547.56</v>
      </c>
      <c r="D17" s="121">
        <v>6547.56</v>
      </c>
      <c r="E17" s="121"/>
      <c r="F17" s="121">
        <v>6547.56</v>
      </c>
      <c r="G17" s="121"/>
      <c r="H17" s="121"/>
      <c r="I17" s="121"/>
      <c r="J17" s="121"/>
      <c r="K17" s="121"/>
      <c r="L17" s="121"/>
      <c r="M17" s="121"/>
      <c r="N17" s="121"/>
      <c r="O17" s="121"/>
    </row>
    <row r="18" s="1" customFormat="1" ht="52.5" customHeight="1" spans="1:15">
      <c r="A18" s="154" t="s">
        <v>121</v>
      </c>
      <c r="B18" s="154" t="s">
        <v>122</v>
      </c>
      <c r="C18" s="121">
        <v>6547.56</v>
      </c>
      <c r="D18" s="121">
        <v>6547.56</v>
      </c>
      <c r="E18" s="121"/>
      <c r="F18" s="121">
        <v>6547.56</v>
      </c>
      <c r="G18" s="121"/>
      <c r="H18" s="121"/>
      <c r="I18" s="121"/>
      <c r="J18" s="121"/>
      <c r="K18" s="121"/>
      <c r="L18" s="121"/>
      <c r="M18" s="121"/>
      <c r="N18" s="121"/>
      <c r="O18" s="121"/>
    </row>
    <row r="19" s="1" customFormat="1" ht="52.5" customHeight="1" spans="1:15">
      <c r="A19" s="153" t="s">
        <v>123</v>
      </c>
      <c r="B19" s="153" t="s">
        <v>124</v>
      </c>
      <c r="C19" s="121">
        <v>1789</v>
      </c>
      <c r="D19" s="121">
        <v>1789</v>
      </c>
      <c r="E19" s="121">
        <v>1789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</row>
    <row r="20" s="1" customFormat="1" ht="52.5" customHeight="1" spans="1:15">
      <c r="A20" s="154" t="s">
        <v>125</v>
      </c>
      <c r="B20" s="154" t="s">
        <v>124</v>
      </c>
      <c r="C20" s="121">
        <v>1789</v>
      </c>
      <c r="D20" s="121">
        <v>1789</v>
      </c>
      <c r="E20" s="121">
        <v>1789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</row>
    <row r="21" s="1" customFormat="1" ht="52.5" customHeight="1" spans="1:15">
      <c r="A21" s="152" t="s">
        <v>126</v>
      </c>
      <c r="B21" s="152" t="s">
        <v>127</v>
      </c>
      <c r="C21" s="121">
        <v>143581</v>
      </c>
      <c r="D21" s="121">
        <v>143581</v>
      </c>
      <c r="E21" s="121">
        <v>143581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</row>
    <row r="22" s="1" customFormat="1" ht="52.5" customHeight="1" spans="1:15">
      <c r="A22" s="153" t="s">
        <v>128</v>
      </c>
      <c r="B22" s="153" t="s">
        <v>129</v>
      </c>
      <c r="C22" s="121">
        <v>143581</v>
      </c>
      <c r="D22" s="121">
        <v>143581</v>
      </c>
      <c r="E22" s="121">
        <v>143581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</row>
    <row r="23" s="1" customFormat="1" ht="52.5" customHeight="1" spans="1:15">
      <c r="A23" s="154" t="s">
        <v>130</v>
      </c>
      <c r="B23" s="154" t="s">
        <v>131</v>
      </c>
      <c r="C23" s="121">
        <v>75871</v>
      </c>
      <c r="D23" s="121">
        <v>75871</v>
      </c>
      <c r="E23" s="121">
        <v>75871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</row>
    <row r="24" s="1" customFormat="1" ht="52.5" customHeight="1" spans="1:15">
      <c r="A24" s="154" t="s">
        <v>132</v>
      </c>
      <c r="B24" s="154" t="s">
        <v>133</v>
      </c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</row>
    <row r="25" s="1" customFormat="1" ht="52.5" customHeight="1" spans="1:15">
      <c r="A25" s="154" t="s">
        <v>134</v>
      </c>
      <c r="B25" s="154" t="s">
        <v>135</v>
      </c>
      <c r="C25" s="121">
        <v>64680</v>
      </c>
      <c r="D25" s="121">
        <v>64680</v>
      </c>
      <c r="E25" s="121">
        <v>64680</v>
      </c>
      <c r="F25" s="121"/>
      <c r="G25" s="121"/>
      <c r="H25" s="121"/>
      <c r="I25" s="121"/>
      <c r="J25" s="121"/>
      <c r="K25" s="121"/>
      <c r="L25" s="121"/>
      <c r="M25" s="121"/>
      <c r="N25" s="121"/>
      <c r="O25" s="121"/>
    </row>
    <row r="26" s="1" customFormat="1" ht="52.5" customHeight="1" spans="1:15">
      <c r="A26" s="154" t="s">
        <v>136</v>
      </c>
      <c r="B26" s="154" t="s">
        <v>137</v>
      </c>
      <c r="C26" s="121">
        <v>3030</v>
      </c>
      <c r="D26" s="121">
        <v>3030</v>
      </c>
      <c r="E26" s="121">
        <v>3030</v>
      </c>
      <c r="F26" s="121"/>
      <c r="G26" s="121"/>
      <c r="H26" s="121"/>
      <c r="I26" s="121"/>
      <c r="J26" s="121"/>
      <c r="K26" s="121"/>
      <c r="L26" s="121"/>
      <c r="M26" s="121"/>
      <c r="N26" s="121"/>
      <c r="O26" s="121"/>
    </row>
    <row r="27" s="1" customFormat="1" ht="52.5" customHeight="1" spans="1:15">
      <c r="A27" s="152" t="s">
        <v>138</v>
      </c>
      <c r="B27" s="152" t="s">
        <v>139</v>
      </c>
      <c r="C27" s="121">
        <v>128502.84</v>
      </c>
      <c r="D27" s="121">
        <v>128502.84</v>
      </c>
      <c r="E27" s="121">
        <v>128502.84</v>
      </c>
      <c r="F27" s="121"/>
      <c r="G27" s="121"/>
      <c r="H27" s="121"/>
      <c r="I27" s="121"/>
      <c r="J27" s="121"/>
      <c r="K27" s="121"/>
      <c r="L27" s="121"/>
      <c r="M27" s="121"/>
      <c r="N27" s="121"/>
      <c r="O27" s="121"/>
    </row>
    <row r="28" s="1" customFormat="1" ht="52.5" customHeight="1" spans="1:15">
      <c r="A28" s="153" t="s">
        <v>140</v>
      </c>
      <c r="B28" s="153" t="s">
        <v>141</v>
      </c>
      <c r="C28" s="121">
        <v>128502.84</v>
      </c>
      <c r="D28" s="121">
        <v>128502.84</v>
      </c>
      <c r="E28" s="121">
        <v>128502.84</v>
      </c>
      <c r="F28" s="121"/>
      <c r="G28" s="121"/>
      <c r="H28" s="121"/>
      <c r="I28" s="121"/>
      <c r="J28" s="121"/>
      <c r="K28" s="121"/>
      <c r="L28" s="121"/>
      <c r="M28" s="121"/>
      <c r="N28" s="121"/>
      <c r="O28" s="121"/>
    </row>
    <row r="29" s="1" customFormat="1" ht="52.5" customHeight="1" spans="1:15">
      <c r="A29" s="154" t="s">
        <v>142</v>
      </c>
      <c r="B29" s="154" t="s">
        <v>143</v>
      </c>
      <c r="C29" s="121">
        <v>128502.84</v>
      </c>
      <c r="D29" s="121">
        <v>128502.84</v>
      </c>
      <c r="E29" s="121">
        <v>128502.84</v>
      </c>
      <c r="F29" s="121"/>
      <c r="G29" s="121"/>
      <c r="H29" s="121"/>
      <c r="I29" s="121"/>
      <c r="J29" s="121"/>
      <c r="K29" s="121"/>
      <c r="L29" s="121"/>
      <c r="M29" s="121"/>
      <c r="N29" s="121"/>
      <c r="O29" s="121"/>
    </row>
    <row r="30" s="1" customFormat="1" ht="30" customHeight="1" spans="1:15">
      <c r="A30" s="151" t="s">
        <v>56</v>
      </c>
      <c r="B30" s="151"/>
      <c r="C30" s="121">
        <v>2984335.08</v>
      </c>
      <c r="D30" s="121">
        <v>2684335.08</v>
      </c>
      <c r="E30" s="121">
        <v>2102187.52</v>
      </c>
      <c r="F30" s="121">
        <v>582147.56</v>
      </c>
      <c r="G30" s="121"/>
      <c r="H30" s="121"/>
      <c r="I30" s="121"/>
      <c r="J30" s="121">
        <v>300000</v>
      </c>
      <c r="K30" s="121"/>
      <c r="L30" s="121"/>
      <c r="M30" s="121">
        <v>300000</v>
      </c>
      <c r="N30" s="121"/>
      <c r="O30" s="121"/>
    </row>
  </sheetData>
  <mergeCells count="13">
    <mergeCell ref="N1:O1"/>
    <mergeCell ref="A2:O2"/>
    <mergeCell ref="A3:F3"/>
    <mergeCell ref="N3:O3"/>
    <mergeCell ref="D4:F4"/>
    <mergeCell ref="J4:O4"/>
    <mergeCell ref="A30:B30"/>
    <mergeCell ref="A4:A5"/>
    <mergeCell ref="B4:B5"/>
    <mergeCell ref="C4:C5"/>
    <mergeCell ref="G4:G5"/>
    <mergeCell ref="H4:H5"/>
    <mergeCell ref="I4:I5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D12" sqref="D12"/>
    </sheetView>
  </sheetViews>
  <sheetFormatPr defaultColWidth="9.14285714285714" defaultRowHeight="14.25" customHeight="1" outlineLevelCol="3"/>
  <cols>
    <col min="1" max="1" width="32.7714285714286" style="1" customWidth="1"/>
    <col min="2" max="2" width="23.9142857142857" style="1" customWidth="1"/>
    <col min="3" max="3" width="35.4761904761905" style="1" customWidth="1"/>
    <col min="4" max="4" width="36.4190476190476" style="1" customWidth="1"/>
    <col min="5" max="16384" width="9.14285714285714" style="1"/>
  </cols>
  <sheetData>
    <row r="1" s="1" customFormat="1" ht="17.25" customHeight="1" spans="1:4">
      <c r="A1" s="47"/>
      <c r="B1" s="47"/>
      <c r="C1" s="47"/>
      <c r="D1" s="74" t="s">
        <v>144</v>
      </c>
    </row>
    <row r="2" s="1" customFormat="1" ht="30.75" customHeight="1" spans="1:4">
      <c r="A2" s="141" t="str">
        <f>"2026"&amp;"年部门财政拨款收支预算总表"</f>
        <v>2026年部门财政拨款收支预算总表</v>
      </c>
      <c r="B2" s="141"/>
      <c r="C2" s="141"/>
      <c r="D2" s="141"/>
    </row>
    <row r="3" s="1" customFormat="1" ht="18.75" customHeight="1" spans="1:4">
      <c r="A3" s="32" t="str">
        <f>"单位名称："&amp;"瑞丽市人民政府外事办公室"</f>
        <v>单位名称：瑞丽市人民政府外事办公室</v>
      </c>
      <c r="B3" s="142"/>
      <c r="C3" s="142"/>
      <c r="D3" s="75" t="s">
        <v>1</v>
      </c>
    </row>
    <row r="4" s="1" customFormat="1" ht="19.5" customHeight="1" spans="1:4">
      <c r="A4" s="13" t="s">
        <v>145</v>
      </c>
      <c r="B4" s="15"/>
      <c r="C4" s="13" t="s">
        <v>146</v>
      </c>
      <c r="D4" s="15"/>
    </row>
    <row r="5" s="1" customFormat="1" ht="21.75" customHeight="1" spans="1:4">
      <c r="A5" s="68" t="s">
        <v>147</v>
      </c>
      <c r="B5" s="12" t="s">
        <v>148</v>
      </c>
      <c r="C5" s="68" t="s">
        <v>149</v>
      </c>
      <c r="D5" s="12" t="s">
        <v>148</v>
      </c>
    </row>
    <row r="6" s="1" customFormat="1" ht="17.25" customHeight="1" spans="1:4">
      <c r="A6" s="69"/>
      <c r="B6" s="19"/>
      <c r="C6" s="69"/>
      <c r="D6" s="19"/>
    </row>
    <row r="7" s="1" customFormat="1" ht="19.5" customHeight="1" spans="1:4">
      <c r="A7" s="77" t="s">
        <v>150</v>
      </c>
      <c r="B7" s="24">
        <v>2684335.08</v>
      </c>
      <c r="C7" s="77" t="s">
        <v>151</v>
      </c>
      <c r="D7" s="24">
        <v>2684335.08</v>
      </c>
    </row>
    <row r="8" s="1" customFormat="1" ht="19.5" customHeight="1" spans="1:4">
      <c r="A8" s="77" t="s">
        <v>152</v>
      </c>
      <c r="B8" s="24">
        <v>2684335.08</v>
      </c>
      <c r="C8" s="143" t="s">
        <v>153</v>
      </c>
      <c r="D8" s="24">
        <v>2224693.56</v>
      </c>
    </row>
    <row r="9" s="1" customFormat="1" ht="19.5" customHeight="1" spans="1:4">
      <c r="A9" s="144" t="s">
        <v>154</v>
      </c>
      <c r="B9" s="24"/>
      <c r="C9" s="143" t="s">
        <v>155</v>
      </c>
      <c r="D9" s="24"/>
    </row>
    <row r="10" s="1" customFormat="1" ht="19.5" customHeight="1" spans="1:4">
      <c r="A10" s="144" t="s">
        <v>156</v>
      </c>
      <c r="B10" s="24"/>
      <c r="C10" s="143" t="s">
        <v>157</v>
      </c>
      <c r="D10" s="24"/>
    </row>
    <row r="11" s="1" customFormat="1" ht="19.5" customHeight="1" spans="1:4">
      <c r="A11" s="144" t="s">
        <v>158</v>
      </c>
      <c r="B11" s="24"/>
      <c r="C11" s="143" t="s">
        <v>159</v>
      </c>
      <c r="D11" s="24"/>
    </row>
    <row r="12" s="1" customFormat="1" ht="19.5" customHeight="1" spans="1:4">
      <c r="A12" s="144" t="s">
        <v>152</v>
      </c>
      <c r="B12" s="24"/>
      <c r="C12" s="143" t="s">
        <v>160</v>
      </c>
      <c r="D12" s="24"/>
    </row>
    <row r="13" s="1" customFormat="1" ht="19.5" customHeight="1" spans="1:4">
      <c r="A13" s="144" t="s">
        <v>154</v>
      </c>
      <c r="B13" s="24"/>
      <c r="C13" s="143" t="s">
        <v>161</v>
      </c>
      <c r="D13" s="24"/>
    </row>
    <row r="14" s="1" customFormat="1" ht="19.5" customHeight="1" spans="1:4">
      <c r="A14" s="144" t="s">
        <v>156</v>
      </c>
      <c r="B14" s="24"/>
      <c r="C14" s="143" t="s">
        <v>162</v>
      </c>
      <c r="D14" s="24"/>
    </row>
    <row r="15" s="1" customFormat="1" ht="19.5" customHeight="1" spans="1:4">
      <c r="A15" s="145"/>
      <c r="B15" s="24"/>
      <c r="C15" s="143" t="s">
        <v>163</v>
      </c>
      <c r="D15" s="24">
        <v>187557.68</v>
      </c>
    </row>
    <row r="16" s="1" customFormat="1" ht="19.5" customHeight="1" spans="1:4">
      <c r="A16" s="145"/>
      <c r="B16" s="24"/>
      <c r="C16" s="143" t="s">
        <v>164</v>
      </c>
      <c r="D16" s="24">
        <v>143581</v>
      </c>
    </row>
    <row r="17" s="1" customFormat="1" ht="19.5" customHeight="1" spans="1:4">
      <c r="A17" s="145"/>
      <c r="B17" s="24"/>
      <c r="C17" s="143" t="s">
        <v>165</v>
      </c>
      <c r="D17" s="24"/>
    </row>
    <row r="18" s="1" customFormat="1" ht="19.5" customHeight="1" spans="1:4">
      <c r="A18" s="145"/>
      <c r="B18" s="24"/>
      <c r="C18" s="143" t="s">
        <v>166</v>
      </c>
      <c r="D18" s="24"/>
    </row>
    <row r="19" s="1" customFormat="1" ht="19.5" customHeight="1" spans="1:4">
      <c r="A19" s="145"/>
      <c r="B19" s="24"/>
      <c r="C19" s="143" t="s">
        <v>167</v>
      </c>
      <c r="D19" s="24"/>
    </row>
    <row r="20" s="1" customFormat="1" ht="19.5" customHeight="1" spans="1:4">
      <c r="A20" s="77"/>
      <c r="B20" s="24"/>
      <c r="C20" s="143" t="s">
        <v>168</v>
      </c>
      <c r="D20" s="24"/>
    </row>
    <row r="21" s="1" customFormat="1" ht="19.5" customHeight="1" spans="1:4">
      <c r="A21" s="77"/>
      <c r="B21" s="24"/>
      <c r="C21" s="77" t="s">
        <v>169</v>
      </c>
      <c r="D21" s="24"/>
    </row>
    <row r="22" s="1" customFormat="1" ht="19.5" customHeight="1" spans="1:4">
      <c r="A22" s="77"/>
      <c r="B22" s="24"/>
      <c r="C22" s="77" t="s">
        <v>170</v>
      </c>
      <c r="D22" s="24"/>
    </row>
    <row r="23" s="1" customFormat="1" ht="19.5" customHeight="1" spans="1:4">
      <c r="A23" s="77"/>
      <c r="B23" s="24"/>
      <c r="C23" s="77" t="s">
        <v>171</v>
      </c>
      <c r="D23" s="24"/>
    </row>
    <row r="24" s="1" customFormat="1" ht="19.5" customHeight="1" spans="1:4">
      <c r="A24" s="77"/>
      <c r="B24" s="24"/>
      <c r="C24" s="77" t="s">
        <v>172</v>
      </c>
      <c r="D24" s="24"/>
    </row>
    <row r="25" s="1" customFormat="1" ht="19.5" customHeight="1" spans="1:4">
      <c r="A25" s="77"/>
      <c r="B25" s="24"/>
      <c r="C25" s="77" t="s">
        <v>173</v>
      </c>
      <c r="D25" s="24"/>
    </row>
    <row r="26" s="1" customFormat="1" ht="19.5" customHeight="1" spans="1:4">
      <c r="A26" s="143"/>
      <c r="B26" s="24"/>
      <c r="C26" s="77" t="s">
        <v>174</v>
      </c>
      <c r="D26" s="24">
        <v>128502.84</v>
      </c>
    </row>
    <row r="27" s="1" customFormat="1" ht="19.5" customHeight="1" spans="1:4">
      <c r="A27" s="77"/>
      <c r="B27" s="24"/>
      <c r="C27" s="77" t="s">
        <v>175</v>
      </c>
      <c r="D27" s="24"/>
    </row>
    <row r="28" s="1" customFormat="1" customHeight="1" spans="1:4">
      <c r="A28" s="77"/>
      <c r="B28" s="24"/>
      <c r="C28" s="144" t="s">
        <v>176</v>
      </c>
      <c r="D28" s="24"/>
    </row>
    <row r="29" s="1" customFormat="1" ht="19.5" customHeight="1" spans="1:4">
      <c r="A29" s="77"/>
      <c r="B29" s="24"/>
      <c r="C29" s="77" t="s">
        <v>177</v>
      </c>
      <c r="D29" s="24"/>
    </row>
    <row r="30" s="1" customFormat="1" ht="19.5" customHeight="1" spans="1:4">
      <c r="A30" s="143"/>
      <c r="B30" s="24"/>
      <c r="C30" s="77" t="s">
        <v>178</v>
      </c>
      <c r="D30" s="24"/>
    </row>
    <row r="31" s="1" customFormat="1" ht="18" customHeight="1" spans="1:4">
      <c r="A31" s="143"/>
      <c r="B31" s="24"/>
      <c r="C31" s="77" t="s">
        <v>179</v>
      </c>
      <c r="D31" s="24"/>
    </row>
    <row r="32" s="1" customFormat="1" ht="18" customHeight="1" spans="1:4">
      <c r="A32" s="143"/>
      <c r="B32" s="24"/>
      <c r="C32" s="144" t="s">
        <v>180</v>
      </c>
      <c r="D32" s="24"/>
    </row>
    <row r="33" s="1" customFormat="1" ht="18" customHeight="1" spans="1:4">
      <c r="A33" s="143"/>
      <c r="B33" s="24"/>
      <c r="C33" s="144" t="s">
        <v>181</v>
      </c>
      <c r="D33" s="24"/>
    </row>
    <row r="34" s="1" customFormat="1" ht="19.5" customHeight="1" spans="1:4">
      <c r="A34" s="143"/>
      <c r="B34" s="146"/>
      <c r="C34" s="77" t="s">
        <v>182</v>
      </c>
      <c r="D34" s="146"/>
    </row>
    <row r="35" s="1" customFormat="1" ht="19.5" customHeight="1" spans="1:4">
      <c r="A35" s="143"/>
      <c r="B35" s="24"/>
      <c r="C35" s="77" t="s">
        <v>183</v>
      </c>
      <c r="D35" s="24"/>
    </row>
    <row r="36" s="1" customFormat="1" ht="19.5" customHeight="1" spans="1:4">
      <c r="A36" s="147" t="s">
        <v>50</v>
      </c>
      <c r="B36" s="24">
        <v>2684335.08</v>
      </c>
      <c r="C36" s="147" t="s">
        <v>51</v>
      </c>
      <c r="D36" s="24">
        <v>2684335.08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selection activeCell="I17" sqref="I17"/>
    </sheetView>
  </sheetViews>
  <sheetFormatPr defaultColWidth="10.2857142857143" defaultRowHeight="15" customHeight="1" outlineLevelCol="6"/>
  <cols>
    <col min="1" max="1" width="26.3428571428571" style="1" customWidth="1"/>
    <col min="2" max="2" width="24.6285714285714" style="1" customWidth="1"/>
    <col min="3" max="7" width="19.2857142857143" style="1" customWidth="1"/>
    <col min="8" max="16384" width="10.2857142857143" style="1"/>
  </cols>
  <sheetData>
    <row r="1" s="1" customFormat="1" ht="18.75" customHeight="1" spans="1:7">
      <c r="A1" s="111"/>
      <c r="B1" s="111"/>
      <c r="C1" s="111"/>
      <c r="D1" s="111"/>
      <c r="E1" s="111"/>
      <c r="F1" s="111"/>
      <c r="G1" s="112" t="s">
        <v>184</v>
      </c>
    </row>
    <row r="2" s="1" customFormat="1" ht="33" customHeight="1" spans="1:7">
      <c r="A2" s="134" t="str">
        <f>"2026"&amp;"年一般公共预算支出预算表（按功能科目分类）"</f>
        <v>2026年一般公共预算支出预算表（按功能科目分类）</v>
      </c>
      <c r="B2" s="134"/>
      <c r="C2" s="134"/>
      <c r="D2" s="134"/>
      <c r="E2" s="134"/>
      <c r="F2" s="134"/>
      <c r="G2" s="134"/>
    </row>
    <row r="3" s="1" customFormat="1" ht="18.75" customHeight="1" spans="1:7">
      <c r="A3" s="135" t="str">
        <f>"单位名称："&amp;"瑞丽市人民政府外事办公室"</f>
        <v>单位名称：瑞丽市人民政府外事办公室</v>
      </c>
      <c r="B3" s="135"/>
      <c r="C3" s="111"/>
      <c r="D3" s="111"/>
      <c r="E3" s="111"/>
      <c r="F3" s="111"/>
      <c r="G3" s="112" t="s">
        <v>1</v>
      </c>
    </row>
    <row r="4" s="1" customFormat="1" ht="18.75" customHeight="1" spans="1:7">
      <c r="A4" s="136" t="s">
        <v>185</v>
      </c>
      <c r="B4" s="136"/>
      <c r="C4" s="136" t="s">
        <v>56</v>
      </c>
      <c r="D4" s="136" t="s">
        <v>78</v>
      </c>
      <c r="E4" s="136"/>
      <c r="F4" s="136"/>
      <c r="G4" s="136" t="s">
        <v>79</v>
      </c>
    </row>
    <row r="5" s="1" customFormat="1" ht="18.75" customHeight="1" spans="1:7">
      <c r="A5" s="136" t="s">
        <v>74</v>
      </c>
      <c r="B5" s="136" t="s">
        <v>75</v>
      </c>
      <c r="C5" s="136"/>
      <c r="D5" s="136" t="s">
        <v>59</v>
      </c>
      <c r="E5" s="136" t="s">
        <v>186</v>
      </c>
      <c r="F5" s="136" t="s">
        <v>187</v>
      </c>
      <c r="G5" s="136"/>
    </row>
    <row r="6" s="1" customFormat="1" ht="18.75" customHeight="1" spans="1:7">
      <c r="A6" s="136" t="s">
        <v>85</v>
      </c>
      <c r="B6" s="136" t="s">
        <v>86</v>
      </c>
      <c r="C6" s="136" t="s">
        <v>87</v>
      </c>
      <c r="D6" s="136" t="s">
        <v>88</v>
      </c>
      <c r="E6" s="136" t="s">
        <v>89</v>
      </c>
      <c r="F6" s="136" t="s">
        <v>90</v>
      </c>
      <c r="G6" s="136" t="s">
        <v>91</v>
      </c>
    </row>
    <row r="7" s="1" customFormat="1" ht="18.75" customHeight="1" spans="1:7">
      <c r="A7" s="137" t="s">
        <v>100</v>
      </c>
      <c r="B7" s="137" t="s">
        <v>101</v>
      </c>
      <c r="C7" s="138">
        <v>2224693.56</v>
      </c>
      <c r="D7" s="138">
        <v>1649093.56</v>
      </c>
      <c r="E7" s="138">
        <v>1124889</v>
      </c>
      <c r="F7" s="138">
        <v>524204.56</v>
      </c>
      <c r="G7" s="138">
        <v>575600</v>
      </c>
    </row>
    <row r="8" s="1" customFormat="1" ht="18.75" customHeight="1" outlineLevel="1" spans="1:7">
      <c r="A8" s="139" t="s">
        <v>102</v>
      </c>
      <c r="B8" s="139" t="s">
        <v>103</v>
      </c>
      <c r="C8" s="138">
        <v>1799693.56</v>
      </c>
      <c r="D8" s="138">
        <v>1649093.56</v>
      </c>
      <c r="E8" s="138">
        <v>1124889</v>
      </c>
      <c r="F8" s="138">
        <v>524204.56</v>
      </c>
      <c r="G8" s="138">
        <v>150600</v>
      </c>
    </row>
    <row r="9" s="1" customFormat="1" ht="18.75" customHeight="1" outlineLevel="2" spans="1:7">
      <c r="A9" s="140" t="s">
        <v>104</v>
      </c>
      <c r="B9" s="140" t="s">
        <v>105</v>
      </c>
      <c r="C9" s="138">
        <v>1799693.56</v>
      </c>
      <c r="D9" s="138">
        <v>1649093.56</v>
      </c>
      <c r="E9" s="138">
        <v>1124889</v>
      </c>
      <c r="F9" s="138">
        <v>524204.56</v>
      </c>
      <c r="G9" s="138">
        <v>150600</v>
      </c>
    </row>
    <row r="10" s="1" customFormat="1" ht="18.75" customHeight="1" outlineLevel="1" spans="1:7">
      <c r="A10" s="139" t="s">
        <v>108</v>
      </c>
      <c r="B10" s="139" t="s">
        <v>109</v>
      </c>
      <c r="C10" s="138">
        <v>425000</v>
      </c>
      <c r="D10" s="138"/>
      <c r="E10" s="138"/>
      <c r="F10" s="138"/>
      <c r="G10" s="138">
        <v>425000</v>
      </c>
    </row>
    <row r="11" s="1" customFormat="1" ht="18.75" customHeight="1" outlineLevel="2" spans="1:7">
      <c r="A11" s="140" t="s">
        <v>110</v>
      </c>
      <c r="B11" s="140" t="s">
        <v>109</v>
      </c>
      <c r="C11" s="138">
        <v>425000</v>
      </c>
      <c r="D11" s="138"/>
      <c r="E11" s="138"/>
      <c r="F11" s="138"/>
      <c r="G11" s="138">
        <v>425000</v>
      </c>
    </row>
    <row r="12" s="1" customFormat="1" ht="18.75" customHeight="1" spans="1:7">
      <c r="A12" s="137" t="s">
        <v>111</v>
      </c>
      <c r="B12" s="137" t="s">
        <v>112</v>
      </c>
      <c r="C12" s="138">
        <v>187557.68</v>
      </c>
      <c r="D12" s="138">
        <v>181010.12</v>
      </c>
      <c r="E12" s="138">
        <v>176210.12</v>
      </c>
      <c r="F12" s="138">
        <v>4800</v>
      </c>
      <c r="G12" s="138">
        <v>6547.56</v>
      </c>
    </row>
    <row r="13" s="1" customFormat="1" ht="18.75" customHeight="1" outlineLevel="1" spans="1:7">
      <c r="A13" s="139" t="s">
        <v>113</v>
      </c>
      <c r="B13" s="139" t="s">
        <v>114</v>
      </c>
      <c r="C13" s="138">
        <v>179221.12</v>
      </c>
      <c r="D13" s="138">
        <v>179221.12</v>
      </c>
      <c r="E13" s="138">
        <v>174421.12</v>
      </c>
      <c r="F13" s="138">
        <v>4800</v>
      </c>
      <c r="G13" s="138"/>
    </row>
    <row r="14" s="1" customFormat="1" ht="18.75" customHeight="1" outlineLevel="2" spans="1:7">
      <c r="A14" s="140" t="s">
        <v>115</v>
      </c>
      <c r="B14" s="140" t="s">
        <v>116</v>
      </c>
      <c r="C14" s="138">
        <v>4800</v>
      </c>
      <c r="D14" s="138">
        <v>4800</v>
      </c>
      <c r="E14" s="138"/>
      <c r="F14" s="138">
        <v>4800</v>
      </c>
      <c r="G14" s="138"/>
    </row>
    <row r="15" s="1" customFormat="1" ht="18.75" customHeight="1" outlineLevel="2" spans="1:7">
      <c r="A15" s="140" t="s">
        <v>117</v>
      </c>
      <c r="B15" s="140" t="s">
        <v>118</v>
      </c>
      <c r="C15" s="138">
        <v>174421.12</v>
      </c>
      <c r="D15" s="138">
        <v>174421.12</v>
      </c>
      <c r="E15" s="138">
        <v>174421.12</v>
      </c>
      <c r="F15" s="138"/>
      <c r="G15" s="138"/>
    </row>
    <row r="16" s="1" customFormat="1" ht="18.75" customHeight="1" outlineLevel="1" spans="1:7">
      <c r="A16" s="139" t="s">
        <v>119</v>
      </c>
      <c r="B16" s="139" t="s">
        <v>120</v>
      </c>
      <c r="C16" s="138">
        <v>6547.56</v>
      </c>
      <c r="D16" s="138"/>
      <c r="E16" s="138"/>
      <c r="F16" s="138"/>
      <c r="G16" s="138">
        <v>6547.56</v>
      </c>
    </row>
    <row r="17" s="1" customFormat="1" ht="18.75" customHeight="1" outlineLevel="2" spans="1:7">
      <c r="A17" s="140" t="s">
        <v>121</v>
      </c>
      <c r="B17" s="140" t="s">
        <v>122</v>
      </c>
      <c r="C17" s="138">
        <v>6547.56</v>
      </c>
      <c r="D17" s="138"/>
      <c r="E17" s="138"/>
      <c r="F17" s="138"/>
      <c r="G17" s="138">
        <v>6547.56</v>
      </c>
    </row>
    <row r="18" s="1" customFormat="1" ht="18.75" customHeight="1" outlineLevel="1" spans="1:7">
      <c r="A18" s="139" t="s">
        <v>123</v>
      </c>
      <c r="B18" s="139" t="s">
        <v>124</v>
      </c>
      <c r="C18" s="138">
        <v>1789</v>
      </c>
      <c r="D18" s="138">
        <v>1789</v>
      </c>
      <c r="E18" s="138">
        <v>1789</v>
      </c>
      <c r="F18" s="138"/>
      <c r="G18" s="138"/>
    </row>
    <row r="19" s="1" customFormat="1" ht="18.75" customHeight="1" outlineLevel="2" spans="1:7">
      <c r="A19" s="140" t="s">
        <v>125</v>
      </c>
      <c r="B19" s="140" t="s">
        <v>124</v>
      </c>
      <c r="C19" s="138">
        <v>1789</v>
      </c>
      <c r="D19" s="138">
        <v>1789</v>
      </c>
      <c r="E19" s="138">
        <v>1789</v>
      </c>
      <c r="F19" s="138"/>
      <c r="G19" s="138"/>
    </row>
    <row r="20" s="1" customFormat="1" ht="18.75" customHeight="1" spans="1:7">
      <c r="A20" s="137" t="s">
        <v>126</v>
      </c>
      <c r="B20" s="137" t="s">
        <v>127</v>
      </c>
      <c r="C20" s="138">
        <v>143581</v>
      </c>
      <c r="D20" s="138">
        <v>143581</v>
      </c>
      <c r="E20" s="138">
        <v>143581</v>
      </c>
      <c r="F20" s="138"/>
      <c r="G20" s="138"/>
    </row>
    <row r="21" s="1" customFormat="1" ht="18.75" customHeight="1" outlineLevel="1" spans="1:7">
      <c r="A21" s="139" t="s">
        <v>128</v>
      </c>
      <c r="B21" s="139" t="s">
        <v>129</v>
      </c>
      <c r="C21" s="138">
        <v>143581</v>
      </c>
      <c r="D21" s="138">
        <v>143581</v>
      </c>
      <c r="E21" s="138">
        <v>143581</v>
      </c>
      <c r="F21" s="138"/>
      <c r="G21" s="138"/>
    </row>
    <row r="22" s="1" customFormat="1" ht="18.75" customHeight="1" outlineLevel="2" spans="1:7">
      <c r="A22" s="140" t="s">
        <v>130</v>
      </c>
      <c r="B22" s="140" t="s">
        <v>131</v>
      </c>
      <c r="C22" s="138">
        <v>75871</v>
      </c>
      <c r="D22" s="138">
        <v>75871</v>
      </c>
      <c r="E22" s="138">
        <v>75871</v>
      </c>
      <c r="F22" s="138"/>
      <c r="G22" s="138"/>
    </row>
    <row r="23" s="1" customFormat="1" ht="18.75" customHeight="1" outlineLevel="2" spans="1:7">
      <c r="A23" s="140" t="s">
        <v>134</v>
      </c>
      <c r="B23" s="140" t="s">
        <v>135</v>
      </c>
      <c r="C23" s="138">
        <v>64680</v>
      </c>
      <c r="D23" s="138">
        <v>64680</v>
      </c>
      <c r="E23" s="138">
        <v>64680</v>
      </c>
      <c r="F23" s="138"/>
      <c r="G23" s="138"/>
    </row>
    <row r="24" s="1" customFormat="1" ht="18.75" customHeight="1" outlineLevel="2" spans="1:7">
      <c r="A24" s="140" t="s">
        <v>136</v>
      </c>
      <c r="B24" s="140" t="s">
        <v>137</v>
      </c>
      <c r="C24" s="138">
        <v>3030</v>
      </c>
      <c r="D24" s="138">
        <v>3030</v>
      </c>
      <c r="E24" s="138">
        <v>3030</v>
      </c>
      <c r="F24" s="138"/>
      <c r="G24" s="138"/>
    </row>
    <row r="25" s="1" customFormat="1" ht="18.75" customHeight="1" spans="1:7">
      <c r="A25" s="137" t="s">
        <v>138</v>
      </c>
      <c r="B25" s="137" t="s">
        <v>139</v>
      </c>
      <c r="C25" s="138">
        <v>128502.84</v>
      </c>
      <c r="D25" s="138">
        <v>128502.84</v>
      </c>
      <c r="E25" s="138">
        <v>128502.84</v>
      </c>
      <c r="F25" s="138"/>
      <c r="G25" s="138"/>
    </row>
    <row r="26" s="1" customFormat="1" ht="18.75" customHeight="1" outlineLevel="1" spans="1:7">
      <c r="A26" s="139" t="s">
        <v>140</v>
      </c>
      <c r="B26" s="139" t="s">
        <v>141</v>
      </c>
      <c r="C26" s="138">
        <v>128502.84</v>
      </c>
      <c r="D26" s="138">
        <v>128502.84</v>
      </c>
      <c r="E26" s="138">
        <v>128502.84</v>
      </c>
      <c r="F26" s="138"/>
      <c r="G26" s="138"/>
    </row>
    <row r="27" s="1" customFormat="1" ht="18.75" customHeight="1" outlineLevel="2" spans="1:7">
      <c r="A27" s="140" t="s">
        <v>142</v>
      </c>
      <c r="B27" s="140" t="s">
        <v>143</v>
      </c>
      <c r="C27" s="138">
        <v>128502.84</v>
      </c>
      <c r="D27" s="138">
        <v>128502.84</v>
      </c>
      <c r="E27" s="138">
        <v>128502.84</v>
      </c>
      <c r="F27" s="138"/>
      <c r="G27" s="138"/>
    </row>
    <row r="28" s="1" customFormat="1" ht="18.75" customHeight="1" spans="1:7">
      <c r="A28" s="136" t="s">
        <v>56</v>
      </c>
      <c r="B28" s="136"/>
      <c r="C28" s="138">
        <v>2684335.08</v>
      </c>
      <c r="D28" s="138">
        <v>2102187.52</v>
      </c>
      <c r="E28" s="138">
        <v>1573182.96</v>
      </c>
      <c r="F28" s="138">
        <v>529004.56</v>
      </c>
      <c r="G28" s="138">
        <v>582147.56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rintOptions horizontalCentered="1"/>
  <pageMargins left="0.71" right="0.71" top="0.75" bottom="0.75" header="0.31" footer="0.31"/>
  <pageSetup paperSize="9" scale="80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F19" sqref="F19"/>
    </sheetView>
  </sheetViews>
  <sheetFormatPr defaultColWidth="9.14285714285714" defaultRowHeight="14.25" customHeight="1" outlineLevelRow="6" outlineLevelCol="5"/>
  <cols>
    <col min="1" max="1" width="28.2" style="1" customWidth="1"/>
    <col min="2" max="2" width="18.3428571428571" style="1" customWidth="1"/>
    <col min="3" max="3" width="17.2857142857143" style="1" customWidth="1"/>
    <col min="4" max="4" width="21.6285714285714" style="1" customWidth="1"/>
    <col min="5" max="5" width="19.7714285714286" style="1" customWidth="1"/>
    <col min="6" max="6" width="18.7142857142857" style="1" customWidth="1"/>
    <col min="7" max="16384" width="9.14285714285714" style="1"/>
  </cols>
  <sheetData>
    <row r="1" s="1" customFormat="1" customHeight="1" spans="1:6">
      <c r="A1" s="125"/>
      <c r="B1" s="125"/>
      <c r="C1" s="126"/>
      <c r="D1" s="2"/>
      <c r="E1" s="2"/>
      <c r="F1" s="127" t="s">
        <v>188</v>
      </c>
    </row>
    <row r="2" s="1" customFormat="1" ht="33.75" customHeight="1" spans="1:6">
      <c r="A2" s="128" t="str">
        <f>"2026"&amp;"年一般公共预算“三公”经费支出预算表"</f>
        <v>2026年一般公共预算“三公”经费支出预算表</v>
      </c>
      <c r="B2" s="128"/>
      <c r="C2" s="128"/>
      <c r="D2" s="128"/>
      <c r="E2" s="128"/>
      <c r="F2" s="128"/>
    </row>
    <row r="3" s="1" customFormat="1" ht="21.75" customHeight="1" spans="1:6">
      <c r="A3" s="129" t="str">
        <f>"单位名称："&amp;"瑞丽市人民政府外事办公室"</f>
        <v>单位名称：瑞丽市人民政府外事办公室</v>
      </c>
      <c r="B3" s="125"/>
      <c r="C3" s="126"/>
      <c r="D3" s="4"/>
      <c r="E3" s="2"/>
      <c r="F3" s="127" t="s">
        <v>53</v>
      </c>
    </row>
    <row r="4" s="1" customFormat="1" ht="19.5" customHeight="1" spans="1:6">
      <c r="A4" s="12" t="s">
        <v>189</v>
      </c>
      <c r="B4" s="68" t="s">
        <v>190</v>
      </c>
      <c r="C4" s="13" t="s">
        <v>191</v>
      </c>
      <c r="D4" s="14"/>
      <c r="E4" s="15"/>
      <c r="F4" s="68" t="s">
        <v>192</v>
      </c>
    </row>
    <row r="5" s="1" customFormat="1" ht="19.5" customHeight="1" spans="1:6">
      <c r="A5" s="19"/>
      <c r="B5" s="69"/>
      <c r="C5" s="37" t="s">
        <v>59</v>
      </c>
      <c r="D5" s="37" t="s">
        <v>193</v>
      </c>
      <c r="E5" s="37" t="s">
        <v>194</v>
      </c>
      <c r="F5" s="69"/>
    </row>
    <row r="6" s="1" customFormat="1" ht="18.75" customHeight="1" spans="1:6">
      <c r="A6" s="130">
        <v>1</v>
      </c>
      <c r="B6" s="130">
        <v>2</v>
      </c>
      <c r="C6" s="131">
        <v>3</v>
      </c>
      <c r="D6" s="130">
        <v>4</v>
      </c>
      <c r="E6" s="130">
        <v>5</v>
      </c>
      <c r="F6" s="130">
        <v>6</v>
      </c>
    </row>
    <row r="7" s="1" customFormat="1" ht="24.75" customHeight="1" spans="1:6">
      <c r="A7" s="132">
        <v>8500</v>
      </c>
      <c r="B7" s="132">
        <v>4000</v>
      </c>
      <c r="C7" s="133">
        <v>1500</v>
      </c>
      <c r="D7" s="132"/>
      <c r="E7" s="132">
        <v>1500</v>
      </c>
      <c r="F7" s="132">
        <v>3000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9" right="0.39" top="0.59" bottom="0.59" header="0.51" footer="0.51"/>
  <pageSetup paperSize="9" scale="8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8"/>
  <sheetViews>
    <sheetView showZeros="0" workbookViewId="0">
      <selection activeCell="A1" sqref="$A1:$XFD1048576"/>
    </sheetView>
  </sheetViews>
  <sheetFormatPr defaultColWidth="10.2857142857143" defaultRowHeight="15" customHeight="1"/>
  <cols>
    <col min="1" max="2" width="12.4190476190476" style="1" customWidth="1"/>
    <col min="3" max="3" width="10.847619047619" style="1" customWidth="1"/>
    <col min="4" max="4" width="6" style="1" customWidth="1"/>
    <col min="5" max="5" width="10.5714285714286" style="1" customWidth="1"/>
    <col min="6" max="6" width="5.57142857142857" style="1" customWidth="1"/>
    <col min="7" max="7" width="8.71428571428571" style="1" customWidth="1"/>
    <col min="8" max="8" width="12.9142857142857" style="1" customWidth="1"/>
    <col min="9" max="9" width="12.2857142857143" style="1" customWidth="1"/>
    <col min="10" max="11" width="6" style="1" customWidth="1"/>
    <col min="12" max="12" width="12.2857142857143" style="1" customWidth="1"/>
    <col min="13" max="13" width="3.71428571428571" style="1" customWidth="1"/>
    <col min="14" max="14" width="5.04761904761905" style="1" customWidth="1"/>
    <col min="15" max="15" width="5.77142857142857" style="1" customWidth="1"/>
    <col min="16" max="16" width="6.57142857142857" style="1" customWidth="1"/>
    <col min="17" max="17" width="4.77142857142857" style="1" customWidth="1"/>
    <col min="18" max="18" width="4.28571428571429" style="1" customWidth="1"/>
    <col min="19" max="23" width="4.71428571428571" style="1" customWidth="1"/>
    <col min="24" max="16384" width="10.2857142857143" style="1"/>
  </cols>
  <sheetData>
    <row r="1" s="1" customFormat="1" ht="18.75" customHeight="1" spans="1:23">
      <c r="T1" s="123" t="s">
        <v>195</v>
      </c>
      <c r="U1" s="123"/>
      <c r="V1" s="123"/>
      <c r="W1" s="123"/>
    </row>
    <row r="2" s="1" customFormat="1" ht="45.75" customHeight="1" spans="1:23">
      <c r="A2" s="124" t="str">
        <f>"2026"&amp;"年部门基本支出预算表"</f>
        <v>2026年部门基本支出预算表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s="1" customFormat="1" ht="18.75" customHeight="1" spans="1:23">
      <c r="A3" s="1" t="str">
        <f>"单位名称："&amp;"瑞丽市人民政府外事办公室"</f>
        <v>单位名称：瑞丽市人民政府外事办公室</v>
      </c>
      <c r="T3" s="123" t="s">
        <v>53</v>
      </c>
      <c r="U3" s="123"/>
      <c r="V3" s="123"/>
      <c r="W3" s="123"/>
    </row>
    <row r="4" s="1" customFormat="1" ht="18.75" customHeight="1" spans="1:23">
      <c r="A4" s="36" t="s">
        <v>196</v>
      </c>
      <c r="B4" s="36" t="s">
        <v>197</v>
      </c>
      <c r="C4" s="36" t="s">
        <v>198</v>
      </c>
      <c r="D4" s="36" t="s">
        <v>199</v>
      </c>
      <c r="E4" s="36" t="s">
        <v>200</v>
      </c>
      <c r="F4" s="36" t="s">
        <v>201</v>
      </c>
      <c r="G4" s="36" t="s">
        <v>202</v>
      </c>
      <c r="H4" s="36" t="s">
        <v>203</v>
      </c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</row>
    <row r="5" s="1" customFormat="1" ht="28.3" customHeight="1" spans="1:23">
      <c r="A5" s="36"/>
      <c r="B5" s="36"/>
      <c r="C5" s="36"/>
      <c r="D5" s="36"/>
      <c r="E5" s="36"/>
      <c r="F5" s="36"/>
      <c r="G5" s="36"/>
      <c r="H5" s="36" t="s">
        <v>204</v>
      </c>
      <c r="I5" s="36" t="s">
        <v>60</v>
      </c>
      <c r="J5" s="36" t="s">
        <v>205</v>
      </c>
      <c r="K5" s="36" t="s">
        <v>206</v>
      </c>
      <c r="L5" s="36" t="s">
        <v>207</v>
      </c>
      <c r="M5" s="36" t="s">
        <v>208</v>
      </c>
      <c r="N5" s="36" t="s">
        <v>209</v>
      </c>
      <c r="O5" s="36" t="s">
        <v>61</v>
      </c>
      <c r="P5" s="36" t="s">
        <v>62</v>
      </c>
      <c r="Q5" s="36" t="s">
        <v>63</v>
      </c>
      <c r="R5" s="36" t="s">
        <v>77</v>
      </c>
      <c r="S5" s="36"/>
      <c r="T5" s="36"/>
      <c r="U5" s="36"/>
      <c r="V5" s="36"/>
      <c r="W5" s="36"/>
    </row>
    <row r="6" s="1" customFormat="1" ht="24" customHeight="1" spans="1:23">
      <c r="A6" s="36"/>
      <c r="B6" s="36"/>
      <c r="C6" s="36"/>
      <c r="D6" s="36"/>
      <c r="E6" s="36"/>
      <c r="F6" s="36"/>
      <c r="G6" s="36"/>
      <c r="H6" s="36"/>
      <c r="I6" s="36" t="s">
        <v>210</v>
      </c>
      <c r="J6" s="36" t="s">
        <v>205</v>
      </c>
      <c r="K6" s="36" t="s">
        <v>206</v>
      </c>
      <c r="L6" s="36" t="s">
        <v>207</v>
      </c>
      <c r="M6" s="36" t="s">
        <v>208</v>
      </c>
      <c r="N6" s="36" t="s">
        <v>60</v>
      </c>
      <c r="O6" s="36" t="s">
        <v>61</v>
      </c>
      <c r="P6" s="36" t="s">
        <v>62</v>
      </c>
      <c r="Q6" s="36"/>
      <c r="R6" s="36" t="s">
        <v>59</v>
      </c>
      <c r="S6" s="36" t="s">
        <v>66</v>
      </c>
      <c r="T6" s="36" t="s">
        <v>67</v>
      </c>
      <c r="U6" s="36" t="s">
        <v>68</v>
      </c>
      <c r="V6" s="36" t="s">
        <v>69</v>
      </c>
      <c r="W6" s="36" t="s">
        <v>70</v>
      </c>
    </row>
    <row r="7" s="1" customFormat="1" ht="32.05" customHeight="1" spans="1:23">
      <c r="A7" s="36"/>
      <c r="B7" s="36"/>
      <c r="C7" s="36"/>
      <c r="D7" s="36"/>
      <c r="E7" s="36"/>
      <c r="F7" s="36"/>
      <c r="G7" s="36"/>
      <c r="H7" s="36"/>
      <c r="I7" s="36" t="s">
        <v>59</v>
      </c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</row>
    <row r="8" s="1" customFormat="1" ht="18.75" customHeight="1" spans="1:23">
      <c r="A8" s="36" t="s">
        <v>85</v>
      </c>
      <c r="B8" s="36" t="s">
        <v>86</v>
      </c>
      <c r="C8" s="36" t="s">
        <v>87</v>
      </c>
      <c r="D8" s="36" t="s">
        <v>88</v>
      </c>
      <c r="E8" s="36" t="s">
        <v>89</v>
      </c>
      <c r="F8" s="36" t="s">
        <v>90</v>
      </c>
      <c r="G8" s="36" t="s">
        <v>91</v>
      </c>
      <c r="H8" s="36" t="s">
        <v>92</v>
      </c>
      <c r="I8" s="36" t="s">
        <v>93</v>
      </c>
      <c r="J8" s="36" t="s">
        <v>94</v>
      </c>
      <c r="K8" s="36" t="s">
        <v>95</v>
      </c>
      <c r="L8" s="36" t="s">
        <v>96</v>
      </c>
      <c r="M8" s="36" t="s">
        <v>97</v>
      </c>
      <c r="N8" s="36" t="s">
        <v>98</v>
      </c>
      <c r="O8" s="36" t="s">
        <v>99</v>
      </c>
      <c r="P8" s="36" t="s">
        <v>211</v>
      </c>
      <c r="Q8" s="36" t="s">
        <v>212</v>
      </c>
      <c r="R8" s="36" t="s">
        <v>213</v>
      </c>
      <c r="S8" s="36" t="s">
        <v>214</v>
      </c>
      <c r="T8" s="36" t="s">
        <v>215</v>
      </c>
      <c r="U8" s="36" t="s">
        <v>216</v>
      </c>
      <c r="V8" s="36" t="s">
        <v>217</v>
      </c>
      <c r="W8" s="36" t="s">
        <v>218</v>
      </c>
    </row>
    <row r="9" s="1" customFormat="1" ht="53.25" customHeight="1" spans="1:23">
      <c r="A9" s="120" t="s">
        <v>72</v>
      </c>
      <c r="B9" s="120"/>
      <c r="C9" s="120"/>
      <c r="D9" s="120"/>
      <c r="E9" s="120"/>
      <c r="F9" s="120"/>
      <c r="G9" s="120"/>
      <c r="H9" s="121">
        <v>2102187.52</v>
      </c>
      <c r="I9" s="121">
        <v>2102187.52</v>
      </c>
      <c r="J9" s="121"/>
      <c r="K9" s="121"/>
      <c r="L9" s="121">
        <v>2102187.52</v>
      </c>
      <c r="M9" s="121"/>
      <c r="N9" s="121"/>
      <c r="O9" s="121"/>
      <c r="P9" s="121"/>
      <c r="Q9" s="121"/>
      <c r="R9" s="121"/>
      <c r="S9" s="121"/>
      <c r="T9" s="121"/>
      <c r="U9" s="121"/>
      <c r="V9" s="121"/>
      <c r="W9" s="121"/>
    </row>
    <row r="10" s="1" customFormat="1" ht="53.25" customHeight="1" outlineLevel="1" spans="1:23">
      <c r="A10" s="120" t="s">
        <v>72</v>
      </c>
      <c r="B10" s="120" t="s">
        <v>219</v>
      </c>
      <c r="C10" s="120" t="s">
        <v>220</v>
      </c>
      <c r="D10" s="120" t="s">
        <v>104</v>
      </c>
      <c r="E10" s="120" t="s">
        <v>105</v>
      </c>
      <c r="F10" s="120" t="s">
        <v>221</v>
      </c>
      <c r="G10" s="120" t="s">
        <v>222</v>
      </c>
      <c r="H10" s="121">
        <v>30257</v>
      </c>
      <c r="I10" s="121">
        <v>30257</v>
      </c>
      <c r="J10" s="121"/>
      <c r="K10" s="121"/>
      <c r="L10" s="121">
        <v>30257</v>
      </c>
      <c r="M10" s="121"/>
      <c r="N10" s="121"/>
      <c r="O10" s="121"/>
      <c r="P10" s="121"/>
      <c r="Q10" s="121"/>
      <c r="R10" s="121"/>
      <c r="S10" s="121"/>
      <c r="T10" s="121"/>
      <c r="U10" s="121"/>
      <c r="V10" s="121"/>
      <c r="W10" s="121"/>
    </row>
    <row r="11" s="1" customFormat="1" ht="53.25" customHeight="1" outlineLevel="1" spans="1:23">
      <c r="A11" s="120" t="s">
        <v>72</v>
      </c>
      <c r="B11" s="120" t="s">
        <v>223</v>
      </c>
      <c r="C11" s="120" t="s">
        <v>224</v>
      </c>
      <c r="D11" s="120" t="s">
        <v>104</v>
      </c>
      <c r="E11" s="120" t="s">
        <v>105</v>
      </c>
      <c r="F11" s="120" t="s">
        <v>225</v>
      </c>
      <c r="G11" s="120" t="s">
        <v>226</v>
      </c>
      <c r="H11" s="121">
        <v>363084</v>
      </c>
      <c r="I11" s="121">
        <v>363084</v>
      </c>
      <c r="J11" s="121"/>
      <c r="K11" s="121"/>
      <c r="L11" s="121">
        <v>363084</v>
      </c>
      <c r="M11" s="120"/>
      <c r="N11" s="121"/>
      <c r="O11" s="121"/>
      <c r="P11" s="121"/>
      <c r="Q11" s="121"/>
      <c r="R11" s="121"/>
      <c r="S11" s="121"/>
      <c r="T11" s="121"/>
      <c r="U11" s="121"/>
      <c r="V11" s="121"/>
      <c r="W11" s="121"/>
    </row>
    <row r="12" s="1" customFormat="1" ht="53.25" customHeight="1" outlineLevel="1" spans="1:23">
      <c r="A12" s="120" t="s">
        <v>72</v>
      </c>
      <c r="B12" s="120" t="s">
        <v>219</v>
      </c>
      <c r="C12" s="120" t="s">
        <v>220</v>
      </c>
      <c r="D12" s="120" t="s">
        <v>104</v>
      </c>
      <c r="E12" s="120" t="s">
        <v>105</v>
      </c>
      <c r="F12" s="120" t="s">
        <v>221</v>
      </c>
      <c r="G12" s="120" t="s">
        <v>222</v>
      </c>
      <c r="H12" s="121">
        <v>4500</v>
      </c>
      <c r="I12" s="121">
        <v>4500</v>
      </c>
      <c r="J12" s="121"/>
      <c r="K12" s="121"/>
      <c r="L12" s="121">
        <v>4500</v>
      </c>
      <c r="M12" s="120"/>
      <c r="N12" s="121"/>
      <c r="O12" s="121"/>
      <c r="P12" s="121"/>
      <c r="Q12" s="121"/>
      <c r="R12" s="121"/>
      <c r="S12" s="121"/>
      <c r="T12" s="121"/>
      <c r="U12" s="121"/>
      <c r="V12" s="121"/>
      <c r="W12" s="121"/>
    </row>
    <row r="13" s="1" customFormat="1" ht="53.25" customHeight="1" outlineLevel="1" spans="1:23">
      <c r="A13" s="120" t="s">
        <v>72</v>
      </c>
      <c r="B13" s="120" t="s">
        <v>223</v>
      </c>
      <c r="C13" s="120" t="s">
        <v>224</v>
      </c>
      <c r="D13" s="120" t="s">
        <v>104</v>
      </c>
      <c r="E13" s="120" t="s">
        <v>105</v>
      </c>
      <c r="F13" s="120" t="s">
        <v>225</v>
      </c>
      <c r="G13" s="120" t="s">
        <v>226</v>
      </c>
      <c r="H13" s="121">
        <v>109116</v>
      </c>
      <c r="I13" s="121">
        <v>109116</v>
      </c>
      <c r="J13" s="121"/>
      <c r="K13" s="121"/>
      <c r="L13" s="121">
        <v>109116</v>
      </c>
      <c r="M13" s="120"/>
      <c r="N13" s="121"/>
      <c r="O13" s="121"/>
      <c r="P13" s="121"/>
      <c r="Q13" s="121"/>
      <c r="R13" s="121"/>
      <c r="S13" s="121"/>
      <c r="T13" s="121"/>
      <c r="U13" s="121"/>
      <c r="V13" s="121"/>
      <c r="W13" s="121"/>
    </row>
    <row r="14" s="1" customFormat="1" ht="53.25" customHeight="1" outlineLevel="1" spans="1:23">
      <c r="A14" s="120" t="s">
        <v>72</v>
      </c>
      <c r="B14" s="120" t="s">
        <v>227</v>
      </c>
      <c r="C14" s="120" t="s">
        <v>228</v>
      </c>
      <c r="D14" s="120" t="s">
        <v>104</v>
      </c>
      <c r="E14" s="120" t="s">
        <v>105</v>
      </c>
      <c r="F14" s="120" t="s">
        <v>229</v>
      </c>
      <c r="G14" s="120" t="s">
        <v>230</v>
      </c>
      <c r="H14" s="121"/>
      <c r="I14" s="121"/>
      <c r="J14" s="121"/>
      <c r="K14" s="121"/>
      <c r="L14" s="121"/>
      <c r="M14" s="120"/>
      <c r="N14" s="121"/>
      <c r="O14" s="121"/>
      <c r="P14" s="121"/>
      <c r="Q14" s="121"/>
      <c r="R14" s="121"/>
      <c r="S14" s="121"/>
      <c r="T14" s="121"/>
      <c r="U14" s="121"/>
      <c r="V14" s="121"/>
      <c r="W14" s="121"/>
    </row>
    <row r="15" s="1" customFormat="1" ht="53.25" customHeight="1" outlineLevel="1" spans="1:23">
      <c r="A15" s="120" t="s">
        <v>72</v>
      </c>
      <c r="B15" s="120" t="s">
        <v>227</v>
      </c>
      <c r="C15" s="120" t="s">
        <v>228</v>
      </c>
      <c r="D15" s="120" t="s">
        <v>104</v>
      </c>
      <c r="E15" s="120" t="s">
        <v>105</v>
      </c>
      <c r="F15" s="120" t="s">
        <v>229</v>
      </c>
      <c r="G15" s="120" t="s">
        <v>230</v>
      </c>
      <c r="H15" s="121">
        <v>407196</v>
      </c>
      <c r="I15" s="121">
        <v>407196</v>
      </c>
      <c r="J15" s="121"/>
      <c r="K15" s="121"/>
      <c r="L15" s="121">
        <v>407196</v>
      </c>
      <c r="M15" s="120"/>
      <c r="N15" s="121"/>
      <c r="O15" s="121"/>
      <c r="P15" s="121"/>
      <c r="Q15" s="121"/>
      <c r="R15" s="121"/>
      <c r="S15" s="121"/>
      <c r="T15" s="121"/>
      <c r="U15" s="121"/>
      <c r="V15" s="121"/>
      <c r="W15" s="121"/>
    </row>
    <row r="16" s="1" customFormat="1" ht="53.25" customHeight="1" outlineLevel="1" spans="1:23">
      <c r="A16" s="120" t="s">
        <v>72</v>
      </c>
      <c r="B16" s="120" t="s">
        <v>227</v>
      </c>
      <c r="C16" s="120" t="s">
        <v>228</v>
      </c>
      <c r="D16" s="120" t="s">
        <v>104</v>
      </c>
      <c r="E16" s="120" t="s">
        <v>105</v>
      </c>
      <c r="F16" s="120" t="s">
        <v>229</v>
      </c>
      <c r="G16" s="120" t="s">
        <v>230</v>
      </c>
      <c r="H16" s="121">
        <v>142416</v>
      </c>
      <c r="I16" s="121">
        <v>142416</v>
      </c>
      <c r="J16" s="121"/>
      <c r="K16" s="121"/>
      <c r="L16" s="121">
        <v>142416</v>
      </c>
      <c r="M16" s="120"/>
      <c r="N16" s="121"/>
      <c r="O16" s="121"/>
      <c r="P16" s="121"/>
      <c r="Q16" s="121"/>
      <c r="R16" s="121"/>
      <c r="S16" s="121"/>
      <c r="T16" s="121"/>
      <c r="U16" s="121"/>
      <c r="V16" s="121"/>
      <c r="W16" s="121"/>
    </row>
    <row r="17" s="1" customFormat="1" ht="53.25" customHeight="1" outlineLevel="1" spans="1:23">
      <c r="A17" s="120" t="s">
        <v>72</v>
      </c>
      <c r="B17" s="120" t="s">
        <v>231</v>
      </c>
      <c r="C17" s="120" t="s">
        <v>232</v>
      </c>
      <c r="D17" s="120" t="s">
        <v>104</v>
      </c>
      <c r="E17" s="120" t="s">
        <v>105</v>
      </c>
      <c r="F17" s="120" t="s">
        <v>221</v>
      </c>
      <c r="G17" s="120" t="s">
        <v>222</v>
      </c>
      <c r="H17" s="121">
        <v>3000</v>
      </c>
      <c r="I17" s="121">
        <v>3000</v>
      </c>
      <c r="J17" s="121"/>
      <c r="K17" s="121"/>
      <c r="L17" s="121">
        <v>3000</v>
      </c>
      <c r="M17" s="120"/>
      <c r="N17" s="121"/>
      <c r="O17" s="121"/>
      <c r="P17" s="121"/>
      <c r="Q17" s="121"/>
      <c r="R17" s="121"/>
      <c r="S17" s="121"/>
      <c r="T17" s="121"/>
      <c r="U17" s="121"/>
      <c r="V17" s="121"/>
      <c r="W17" s="121"/>
    </row>
    <row r="18" s="1" customFormat="1" ht="53.25" customHeight="1" outlineLevel="1" spans="1:23">
      <c r="A18" s="120" t="s">
        <v>72</v>
      </c>
      <c r="B18" s="120" t="s">
        <v>233</v>
      </c>
      <c r="C18" s="120" t="s">
        <v>234</v>
      </c>
      <c r="D18" s="120" t="s">
        <v>104</v>
      </c>
      <c r="E18" s="120" t="s">
        <v>105</v>
      </c>
      <c r="F18" s="120" t="s">
        <v>235</v>
      </c>
      <c r="G18" s="120" t="s">
        <v>236</v>
      </c>
      <c r="H18" s="121">
        <v>36720</v>
      </c>
      <c r="I18" s="121">
        <v>36720</v>
      </c>
      <c r="J18" s="121"/>
      <c r="K18" s="121"/>
      <c r="L18" s="121">
        <v>36720</v>
      </c>
      <c r="M18" s="120"/>
      <c r="N18" s="121"/>
      <c r="O18" s="121"/>
      <c r="P18" s="121"/>
      <c r="Q18" s="121"/>
      <c r="R18" s="121"/>
      <c r="S18" s="121"/>
      <c r="T18" s="121"/>
      <c r="U18" s="121"/>
      <c r="V18" s="121"/>
      <c r="W18" s="121"/>
    </row>
    <row r="19" s="1" customFormat="1" ht="53.25" customHeight="1" outlineLevel="1" spans="1:23">
      <c r="A19" s="120" t="s">
        <v>72</v>
      </c>
      <c r="B19" s="120" t="s">
        <v>237</v>
      </c>
      <c r="C19" s="120" t="s">
        <v>238</v>
      </c>
      <c r="D19" s="120" t="s">
        <v>104</v>
      </c>
      <c r="E19" s="120" t="s">
        <v>105</v>
      </c>
      <c r="F19" s="120" t="s">
        <v>235</v>
      </c>
      <c r="G19" s="120" t="s">
        <v>236</v>
      </c>
      <c r="H19" s="121">
        <v>16600</v>
      </c>
      <c r="I19" s="121">
        <v>16600</v>
      </c>
      <c r="J19" s="121"/>
      <c r="K19" s="121"/>
      <c r="L19" s="121">
        <v>16600</v>
      </c>
      <c r="M19" s="120"/>
      <c r="N19" s="121"/>
      <c r="O19" s="121"/>
      <c r="P19" s="121"/>
      <c r="Q19" s="121"/>
      <c r="R19" s="121"/>
      <c r="S19" s="121"/>
      <c r="T19" s="121"/>
      <c r="U19" s="121"/>
      <c r="V19" s="121"/>
      <c r="W19" s="121"/>
    </row>
    <row r="20" s="1" customFormat="1" ht="53.25" customHeight="1" outlineLevel="1" spans="1:23">
      <c r="A20" s="120" t="s">
        <v>72</v>
      </c>
      <c r="B20" s="120" t="s">
        <v>239</v>
      </c>
      <c r="C20" s="120" t="s">
        <v>240</v>
      </c>
      <c r="D20" s="120" t="s">
        <v>117</v>
      </c>
      <c r="E20" s="120" t="s">
        <v>118</v>
      </c>
      <c r="F20" s="120" t="s">
        <v>241</v>
      </c>
      <c r="G20" s="120" t="s">
        <v>242</v>
      </c>
      <c r="H20" s="121">
        <v>135737.12</v>
      </c>
      <c r="I20" s="121">
        <v>135737.12</v>
      </c>
      <c r="J20" s="121"/>
      <c r="K20" s="121"/>
      <c r="L20" s="121">
        <v>135737.12</v>
      </c>
      <c r="M20" s="120"/>
      <c r="N20" s="121"/>
      <c r="O20" s="121"/>
      <c r="P20" s="121"/>
      <c r="Q20" s="121"/>
      <c r="R20" s="121"/>
      <c r="S20" s="121"/>
      <c r="T20" s="121"/>
      <c r="U20" s="121"/>
      <c r="V20" s="121"/>
      <c r="W20" s="121"/>
    </row>
    <row r="21" s="1" customFormat="1" ht="53.25" customHeight="1" outlineLevel="1" spans="1:23">
      <c r="A21" s="120" t="s">
        <v>72</v>
      </c>
      <c r="B21" s="120" t="s">
        <v>239</v>
      </c>
      <c r="C21" s="120" t="s">
        <v>240</v>
      </c>
      <c r="D21" s="120" t="s">
        <v>117</v>
      </c>
      <c r="E21" s="120" t="s">
        <v>118</v>
      </c>
      <c r="F21" s="120" t="s">
        <v>241</v>
      </c>
      <c r="G21" s="120" t="s">
        <v>242</v>
      </c>
      <c r="H21" s="121">
        <v>38684</v>
      </c>
      <c r="I21" s="121">
        <v>38684</v>
      </c>
      <c r="J21" s="121"/>
      <c r="K21" s="121"/>
      <c r="L21" s="121">
        <v>38684</v>
      </c>
      <c r="M21" s="120"/>
      <c r="N21" s="121"/>
      <c r="O21" s="121"/>
      <c r="P21" s="121"/>
      <c r="Q21" s="121"/>
      <c r="R21" s="121"/>
      <c r="S21" s="121"/>
      <c r="T21" s="121"/>
      <c r="U21" s="121"/>
      <c r="V21" s="121"/>
      <c r="W21" s="121"/>
    </row>
    <row r="22" s="1" customFormat="1" ht="53.25" customHeight="1" outlineLevel="1" spans="1:23">
      <c r="A22" s="120" t="s">
        <v>72</v>
      </c>
      <c r="B22" s="120" t="s">
        <v>243</v>
      </c>
      <c r="C22" s="120" t="s">
        <v>244</v>
      </c>
      <c r="D22" s="120" t="s">
        <v>132</v>
      </c>
      <c r="E22" s="120" t="s">
        <v>133</v>
      </c>
      <c r="F22" s="120" t="s">
        <v>245</v>
      </c>
      <c r="G22" s="120" t="s">
        <v>246</v>
      </c>
      <c r="H22" s="121"/>
      <c r="I22" s="121"/>
      <c r="J22" s="121"/>
      <c r="K22" s="121"/>
      <c r="L22" s="121"/>
      <c r="M22" s="120"/>
      <c r="N22" s="121"/>
      <c r="O22" s="121"/>
      <c r="P22" s="121"/>
      <c r="Q22" s="121"/>
      <c r="R22" s="121"/>
      <c r="S22" s="121"/>
      <c r="T22" s="121"/>
      <c r="U22" s="121"/>
      <c r="V22" s="121"/>
      <c r="W22" s="121"/>
    </row>
    <row r="23" s="1" customFormat="1" ht="53.25" customHeight="1" outlineLevel="1" spans="1:23">
      <c r="A23" s="120" t="s">
        <v>72</v>
      </c>
      <c r="B23" s="120" t="s">
        <v>243</v>
      </c>
      <c r="C23" s="120" t="s">
        <v>244</v>
      </c>
      <c r="D23" s="120" t="s">
        <v>130</v>
      </c>
      <c r="E23" s="120" t="s">
        <v>131</v>
      </c>
      <c r="F23" s="120" t="s">
        <v>245</v>
      </c>
      <c r="G23" s="120" t="s">
        <v>246</v>
      </c>
      <c r="H23" s="121">
        <v>5600</v>
      </c>
      <c r="I23" s="121">
        <v>5600</v>
      </c>
      <c r="J23" s="121"/>
      <c r="K23" s="121"/>
      <c r="L23" s="121">
        <v>5600</v>
      </c>
      <c r="M23" s="120"/>
      <c r="N23" s="121"/>
      <c r="O23" s="121"/>
      <c r="P23" s="121"/>
      <c r="Q23" s="121"/>
      <c r="R23" s="121"/>
      <c r="S23" s="121"/>
      <c r="T23" s="121"/>
      <c r="U23" s="121"/>
      <c r="V23" s="121"/>
      <c r="W23" s="121"/>
    </row>
    <row r="24" s="1" customFormat="1" ht="53.25" customHeight="1" outlineLevel="1" spans="1:23">
      <c r="A24" s="120" t="s">
        <v>72</v>
      </c>
      <c r="B24" s="120" t="s">
        <v>247</v>
      </c>
      <c r="C24" s="120" t="s">
        <v>248</v>
      </c>
      <c r="D24" s="120" t="s">
        <v>130</v>
      </c>
      <c r="E24" s="120" t="s">
        <v>131</v>
      </c>
      <c r="F24" s="120" t="s">
        <v>245</v>
      </c>
      <c r="G24" s="120" t="s">
        <v>246</v>
      </c>
      <c r="H24" s="121">
        <v>50902</v>
      </c>
      <c r="I24" s="121">
        <v>50902</v>
      </c>
      <c r="J24" s="121"/>
      <c r="K24" s="121"/>
      <c r="L24" s="121">
        <v>50902</v>
      </c>
      <c r="M24" s="120"/>
      <c r="N24" s="121"/>
      <c r="O24" s="121"/>
      <c r="P24" s="121"/>
      <c r="Q24" s="121"/>
      <c r="R24" s="121"/>
      <c r="S24" s="121"/>
      <c r="T24" s="121"/>
      <c r="U24" s="121"/>
      <c r="V24" s="121"/>
      <c r="W24" s="121"/>
    </row>
    <row r="25" s="1" customFormat="1" ht="53.25" customHeight="1" outlineLevel="1" spans="1:23">
      <c r="A25" s="120" t="s">
        <v>72</v>
      </c>
      <c r="B25" s="120" t="s">
        <v>249</v>
      </c>
      <c r="C25" s="120" t="s">
        <v>250</v>
      </c>
      <c r="D25" s="120" t="s">
        <v>130</v>
      </c>
      <c r="E25" s="120" t="s">
        <v>131</v>
      </c>
      <c r="F25" s="120" t="s">
        <v>245</v>
      </c>
      <c r="G25" s="120" t="s">
        <v>246</v>
      </c>
      <c r="H25" s="121">
        <v>3394</v>
      </c>
      <c r="I25" s="121">
        <v>3394</v>
      </c>
      <c r="J25" s="121"/>
      <c r="K25" s="121"/>
      <c r="L25" s="121">
        <v>3394</v>
      </c>
      <c r="M25" s="120"/>
      <c r="N25" s="121"/>
      <c r="O25" s="121"/>
      <c r="P25" s="121"/>
      <c r="Q25" s="121"/>
      <c r="R25" s="121"/>
      <c r="S25" s="121"/>
      <c r="T25" s="121"/>
      <c r="U25" s="121"/>
      <c r="V25" s="121"/>
      <c r="W25" s="121"/>
    </row>
    <row r="26" s="1" customFormat="1" ht="53.25" customHeight="1" outlineLevel="1" spans="1:23">
      <c r="A26" s="120" t="s">
        <v>72</v>
      </c>
      <c r="B26" s="120" t="s">
        <v>249</v>
      </c>
      <c r="C26" s="120" t="s">
        <v>250</v>
      </c>
      <c r="D26" s="120" t="s">
        <v>132</v>
      </c>
      <c r="E26" s="120" t="s">
        <v>133</v>
      </c>
      <c r="F26" s="120" t="s">
        <v>245</v>
      </c>
      <c r="G26" s="120" t="s">
        <v>246</v>
      </c>
      <c r="H26" s="121"/>
      <c r="I26" s="121"/>
      <c r="J26" s="121"/>
      <c r="K26" s="121"/>
      <c r="L26" s="121"/>
      <c r="M26" s="120"/>
      <c r="N26" s="121"/>
      <c r="O26" s="121"/>
      <c r="P26" s="121"/>
      <c r="Q26" s="121"/>
      <c r="R26" s="121"/>
      <c r="S26" s="121"/>
      <c r="T26" s="121"/>
      <c r="U26" s="121"/>
      <c r="V26" s="121"/>
      <c r="W26" s="121"/>
    </row>
    <row r="27" s="1" customFormat="1" ht="53.25" customHeight="1" outlineLevel="1" spans="1:23">
      <c r="A27" s="120" t="s">
        <v>72</v>
      </c>
      <c r="B27" s="120" t="s">
        <v>247</v>
      </c>
      <c r="C27" s="120" t="s">
        <v>248</v>
      </c>
      <c r="D27" s="120" t="s">
        <v>130</v>
      </c>
      <c r="E27" s="120" t="s">
        <v>131</v>
      </c>
      <c r="F27" s="120" t="s">
        <v>245</v>
      </c>
      <c r="G27" s="120" t="s">
        <v>246</v>
      </c>
      <c r="H27" s="121">
        <v>14507</v>
      </c>
      <c r="I27" s="121">
        <v>14507</v>
      </c>
      <c r="J27" s="121"/>
      <c r="K27" s="121"/>
      <c r="L27" s="121">
        <v>14507</v>
      </c>
      <c r="M27" s="120"/>
      <c r="N27" s="121"/>
      <c r="O27" s="121"/>
      <c r="P27" s="121"/>
      <c r="Q27" s="121"/>
      <c r="R27" s="121"/>
      <c r="S27" s="121"/>
      <c r="T27" s="121"/>
      <c r="U27" s="121"/>
      <c r="V27" s="121"/>
      <c r="W27" s="121"/>
    </row>
    <row r="28" s="1" customFormat="1" ht="53.25" customHeight="1" outlineLevel="1" spans="1:23">
      <c r="A28" s="120" t="s">
        <v>72</v>
      </c>
      <c r="B28" s="120" t="s">
        <v>243</v>
      </c>
      <c r="C28" s="120" t="s">
        <v>244</v>
      </c>
      <c r="D28" s="120" t="s">
        <v>130</v>
      </c>
      <c r="E28" s="120" t="s">
        <v>131</v>
      </c>
      <c r="F28" s="120" t="s">
        <v>245</v>
      </c>
      <c r="G28" s="120" t="s">
        <v>246</v>
      </c>
      <c r="H28" s="121">
        <v>500</v>
      </c>
      <c r="I28" s="121">
        <v>500</v>
      </c>
      <c r="J28" s="121"/>
      <c r="K28" s="121"/>
      <c r="L28" s="121">
        <v>500</v>
      </c>
      <c r="M28" s="120"/>
      <c r="N28" s="121"/>
      <c r="O28" s="121"/>
      <c r="P28" s="121"/>
      <c r="Q28" s="121"/>
      <c r="R28" s="121"/>
      <c r="S28" s="121"/>
      <c r="T28" s="121"/>
      <c r="U28" s="121"/>
      <c r="V28" s="121"/>
      <c r="W28" s="121"/>
    </row>
    <row r="29" s="1" customFormat="1" ht="53.25" customHeight="1" outlineLevel="1" spans="1:23">
      <c r="A29" s="120" t="s">
        <v>72</v>
      </c>
      <c r="B29" s="120" t="s">
        <v>249</v>
      </c>
      <c r="C29" s="120" t="s">
        <v>250</v>
      </c>
      <c r="D29" s="120" t="s">
        <v>130</v>
      </c>
      <c r="E29" s="120" t="s">
        <v>131</v>
      </c>
      <c r="F29" s="120" t="s">
        <v>245</v>
      </c>
      <c r="G29" s="120" t="s">
        <v>246</v>
      </c>
      <c r="H29" s="121">
        <v>968</v>
      </c>
      <c r="I29" s="121">
        <v>968</v>
      </c>
      <c r="J29" s="121"/>
      <c r="K29" s="121"/>
      <c r="L29" s="121">
        <v>968</v>
      </c>
      <c r="M29" s="120"/>
      <c r="N29" s="121"/>
      <c r="O29" s="121"/>
      <c r="P29" s="121"/>
      <c r="Q29" s="121"/>
      <c r="R29" s="121"/>
      <c r="S29" s="121"/>
      <c r="T29" s="121"/>
      <c r="U29" s="121"/>
      <c r="V29" s="121"/>
      <c r="W29" s="121"/>
    </row>
    <row r="30" s="1" customFormat="1" ht="53.25" customHeight="1" outlineLevel="1" spans="1:23">
      <c r="A30" s="120" t="s">
        <v>72</v>
      </c>
      <c r="B30" s="120" t="s">
        <v>251</v>
      </c>
      <c r="C30" s="120" t="s">
        <v>135</v>
      </c>
      <c r="D30" s="120" t="s">
        <v>134</v>
      </c>
      <c r="E30" s="120" t="s">
        <v>135</v>
      </c>
      <c r="F30" s="120" t="s">
        <v>252</v>
      </c>
      <c r="G30" s="120" t="s">
        <v>253</v>
      </c>
      <c r="H30" s="121">
        <v>55009</v>
      </c>
      <c r="I30" s="121">
        <v>55009</v>
      </c>
      <c r="J30" s="121"/>
      <c r="K30" s="121"/>
      <c r="L30" s="121">
        <v>55009</v>
      </c>
      <c r="M30" s="120"/>
      <c r="N30" s="121"/>
      <c r="O30" s="121"/>
      <c r="P30" s="121"/>
      <c r="Q30" s="121"/>
      <c r="R30" s="121"/>
      <c r="S30" s="121"/>
      <c r="T30" s="121"/>
      <c r="U30" s="121"/>
      <c r="V30" s="121"/>
      <c r="W30" s="121"/>
    </row>
    <row r="31" s="1" customFormat="1" ht="53.25" customHeight="1" outlineLevel="1" spans="1:23">
      <c r="A31" s="120" t="s">
        <v>72</v>
      </c>
      <c r="B31" s="120" t="s">
        <v>251</v>
      </c>
      <c r="C31" s="120" t="s">
        <v>135</v>
      </c>
      <c r="D31" s="120" t="s">
        <v>134</v>
      </c>
      <c r="E31" s="120" t="s">
        <v>135</v>
      </c>
      <c r="F31" s="120" t="s">
        <v>252</v>
      </c>
      <c r="G31" s="120" t="s">
        <v>253</v>
      </c>
      <c r="H31" s="121">
        <v>9671</v>
      </c>
      <c r="I31" s="121">
        <v>9671</v>
      </c>
      <c r="J31" s="121"/>
      <c r="K31" s="121"/>
      <c r="L31" s="121">
        <v>9671</v>
      </c>
      <c r="M31" s="120"/>
      <c r="N31" s="121"/>
      <c r="O31" s="121"/>
      <c r="P31" s="121"/>
      <c r="Q31" s="121"/>
      <c r="R31" s="121"/>
      <c r="S31" s="121"/>
      <c r="T31" s="121"/>
      <c r="U31" s="121"/>
      <c r="V31" s="121"/>
      <c r="W31" s="121"/>
    </row>
    <row r="32" s="1" customFormat="1" ht="53.25" customHeight="1" outlineLevel="1" spans="1:23">
      <c r="A32" s="120" t="s">
        <v>72</v>
      </c>
      <c r="B32" s="120" t="s">
        <v>254</v>
      </c>
      <c r="C32" s="120" t="s">
        <v>255</v>
      </c>
      <c r="D32" s="120" t="s">
        <v>136</v>
      </c>
      <c r="E32" s="120" t="s">
        <v>137</v>
      </c>
      <c r="F32" s="120" t="s">
        <v>256</v>
      </c>
      <c r="G32" s="120" t="s">
        <v>257</v>
      </c>
      <c r="H32" s="121">
        <v>2546</v>
      </c>
      <c r="I32" s="121">
        <v>2546</v>
      </c>
      <c r="J32" s="121"/>
      <c r="K32" s="121"/>
      <c r="L32" s="121">
        <v>2546</v>
      </c>
      <c r="M32" s="120"/>
      <c r="N32" s="121"/>
      <c r="O32" s="121"/>
      <c r="P32" s="121"/>
      <c r="Q32" s="121"/>
      <c r="R32" s="121"/>
      <c r="S32" s="121"/>
      <c r="T32" s="121"/>
      <c r="U32" s="121"/>
      <c r="V32" s="121"/>
      <c r="W32" s="121"/>
    </row>
    <row r="33" s="1" customFormat="1" ht="53.25" customHeight="1" outlineLevel="1" spans="1:23">
      <c r="A33" s="120" t="s">
        <v>72</v>
      </c>
      <c r="B33" s="120" t="s">
        <v>254</v>
      </c>
      <c r="C33" s="120" t="s">
        <v>255</v>
      </c>
      <c r="D33" s="120" t="s">
        <v>136</v>
      </c>
      <c r="E33" s="120" t="s">
        <v>137</v>
      </c>
      <c r="F33" s="120" t="s">
        <v>256</v>
      </c>
      <c r="G33" s="120" t="s">
        <v>257</v>
      </c>
      <c r="H33" s="121"/>
      <c r="I33" s="121"/>
      <c r="J33" s="121"/>
      <c r="K33" s="121"/>
      <c r="L33" s="121"/>
      <c r="M33" s="120"/>
      <c r="N33" s="121"/>
      <c r="O33" s="121"/>
      <c r="P33" s="121"/>
      <c r="Q33" s="121"/>
      <c r="R33" s="121"/>
      <c r="S33" s="121"/>
      <c r="T33" s="121"/>
      <c r="U33" s="121"/>
      <c r="V33" s="121"/>
      <c r="W33" s="121"/>
    </row>
    <row r="34" s="1" customFormat="1" ht="53.25" customHeight="1" outlineLevel="1" spans="1:23">
      <c r="A34" s="120" t="s">
        <v>72</v>
      </c>
      <c r="B34" s="120" t="s">
        <v>258</v>
      </c>
      <c r="C34" s="120" t="s">
        <v>259</v>
      </c>
      <c r="D34" s="120" t="s">
        <v>125</v>
      </c>
      <c r="E34" s="120" t="s">
        <v>124</v>
      </c>
      <c r="F34" s="120" t="s">
        <v>256</v>
      </c>
      <c r="G34" s="120" t="s">
        <v>257</v>
      </c>
      <c r="H34" s="121">
        <v>1789</v>
      </c>
      <c r="I34" s="121">
        <v>1789</v>
      </c>
      <c r="J34" s="121"/>
      <c r="K34" s="121"/>
      <c r="L34" s="121">
        <v>1789</v>
      </c>
      <c r="M34" s="120"/>
      <c r="N34" s="121"/>
      <c r="O34" s="121"/>
      <c r="P34" s="121"/>
      <c r="Q34" s="121"/>
      <c r="R34" s="121"/>
      <c r="S34" s="121"/>
      <c r="T34" s="121"/>
      <c r="U34" s="121"/>
      <c r="V34" s="121"/>
      <c r="W34" s="121"/>
    </row>
    <row r="35" s="1" customFormat="1" ht="53.25" customHeight="1" outlineLevel="1" spans="1:23">
      <c r="A35" s="120" t="s">
        <v>72</v>
      </c>
      <c r="B35" s="120" t="s">
        <v>254</v>
      </c>
      <c r="C35" s="120" t="s">
        <v>255</v>
      </c>
      <c r="D35" s="120" t="s">
        <v>136</v>
      </c>
      <c r="E35" s="120" t="s">
        <v>137</v>
      </c>
      <c r="F35" s="120" t="s">
        <v>256</v>
      </c>
      <c r="G35" s="120" t="s">
        <v>257</v>
      </c>
      <c r="H35" s="121">
        <v>484</v>
      </c>
      <c r="I35" s="121">
        <v>484</v>
      </c>
      <c r="J35" s="121"/>
      <c r="K35" s="121"/>
      <c r="L35" s="121">
        <v>484</v>
      </c>
      <c r="M35" s="120"/>
      <c r="N35" s="121"/>
      <c r="O35" s="121"/>
      <c r="P35" s="121"/>
      <c r="Q35" s="121"/>
      <c r="R35" s="121"/>
      <c r="S35" s="121"/>
      <c r="T35" s="121"/>
      <c r="U35" s="121"/>
      <c r="V35" s="121"/>
      <c r="W35" s="121"/>
    </row>
    <row r="36" s="1" customFormat="1" ht="53.25" customHeight="1" outlineLevel="1" spans="1:23">
      <c r="A36" s="120" t="s">
        <v>72</v>
      </c>
      <c r="B36" s="120" t="s">
        <v>260</v>
      </c>
      <c r="C36" s="120" t="s">
        <v>143</v>
      </c>
      <c r="D36" s="120" t="s">
        <v>142</v>
      </c>
      <c r="E36" s="120" t="s">
        <v>143</v>
      </c>
      <c r="F36" s="120" t="s">
        <v>261</v>
      </c>
      <c r="G36" s="120" t="s">
        <v>143</v>
      </c>
      <c r="H36" s="121">
        <v>101802.84</v>
      </c>
      <c r="I36" s="121">
        <v>101802.84</v>
      </c>
      <c r="J36" s="121"/>
      <c r="K36" s="121"/>
      <c r="L36" s="121">
        <v>101802.84</v>
      </c>
      <c r="M36" s="120"/>
      <c r="N36" s="121"/>
      <c r="O36" s="121"/>
      <c r="P36" s="121"/>
      <c r="Q36" s="121"/>
      <c r="R36" s="121"/>
      <c r="S36" s="121"/>
      <c r="T36" s="121"/>
      <c r="U36" s="121"/>
      <c r="V36" s="121"/>
      <c r="W36" s="121"/>
    </row>
    <row r="37" s="1" customFormat="1" ht="53.25" customHeight="1" outlineLevel="1" spans="1:23">
      <c r="A37" s="120" t="s">
        <v>72</v>
      </c>
      <c r="B37" s="120" t="s">
        <v>260</v>
      </c>
      <c r="C37" s="120" t="s">
        <v>143</v>
      </c>
      <c r="D37" s="120" t="s">
        <v>142</v>
      </c>
      <c r="E37" s="120" t="s">
        <v>143</v>
      </c>
      <c r="F37" s="120" t="s">
        <v>261</v>
      </c>
      <c r="G37" s="120" t="s">
        <v>143</v>
      </c>
      <c r="H37" s="121">
        <v>26700</v>
      </c>
      <c r="I37" s="121">
        <v>26700</v>
      </c>
      <c r="J37" s="121"/>
      <c r="K37" s="121"/>
      <c r="L37" s="121">
        <v>26700</v>
      </c>
      <c r="M37" s="120"/>
      <c r="N37" s="121"/>
      <c r="O37" s="121"/>
      <c r="P37" s="121"/>
      <c r="Q37" s="121"/>
      <c r="R37" s="121"/>
      <c r="S37" s="121"/>
      <c r="T37" s="121"/>
      <c r="U37" s="121"/>
      <c r="V37" s="121"/>
      <c r="W37" s="121"/>
    </row>
    <row r="38" s="1" customFormat="1" ht="53.25" customHeight="1" outlineLevel="1" spans="1:23">
      <c r="A38" s="120" t="s">
        <v>72</v>
      </c>
      <c r="B38" s="120" t="s">
        <v>262</v>
      </c>
      <c r="C38" s="120" t="s">
        <v>263</v>
      </c>
      <c r="D38" s="120" t="s">
        <v>104</v>
      </c>
      <c r="E38" s="120" t="s">
        <v>105</v>
      </c>
      <c r="F38" s="120" t="s">
        <v>264</v>
      </c>
      <c r="G38" s="120" t="s">
        <v>265</v>
      </c>
      <c r="H38" s="121">
        <v>5000</v>
      </c>
      <c r="I38" s="121">
        <v>5000</v>
      </c>
      <c r="J38" s="121"/>
      <c r="K38" s="121"/>
      <c r="L38" s="121">
        <v>5000</v>
      </c>
      <c r="M38" s="120"/>
      <c r="N38" s="121"/>
      <c r="O38" s="121"/>
      <c r="P38" s="121"/>
      <c r="Q38" s="121"/>
      <c r="R38" s="121"/>
      <c r="S38" s="121"/>
      <c r="T38" s="121"/>
      <c r="U38" s="121"/>
      <c r="V38" s="121"/>
      <c r="W38" s="121"/>
    </row>
    <row r="39" s="1" customFormat="1" ht="53.25" customHeight="1" outlineLevel="1" spans="1:23">
      <c r="A39" s="120" t="s">
        <v>72</v>
      </c>
      <c r="B39" s="120" t="s">
        <v>266</v>
      </c>
      <c r="C39" s="120" t="s">
        <v>267</v>
      </c>
      <c r="D39" s="120" t="s">
        <v>104</v>
      </c>
      <c r="E39" s="120" t="s">
        <v>105</v>
      </c>
      <c r="F39" s="120" t="s">
        <v>256</v>
      </c>
      <c r="G39" s="120" t="s">
        <v>257</v>
      </c>
      <c r="H39" s="121">
        <v>12000</v>
      </c>
      <c r="I39" s="121">
        <v>12000</v>
      </c>
      <c r="J39" s="121"/>
      <c r="K39" s="121"/>
      <c r="L39" s="121">
        <v>12000</v>
      </c>
      <c r="M39" s="120"/>
      <c r="N39" s="121"/>
      <c r="O39" s="121"/>
      <c r="P39" s="121"/>
      <c r="Q39" s="121"/>
      <c r="R39" s="121"/>
      <c r="S39" s="121"/>
      <c r="T39" s="121"/>
      <c r="U39" s="121"/>
      <c r="V39" s="121"/>
      <c r="W39" s="121"/>
    </row>
    <row r="40" s="1" customFormat="1" ht="53.25" customHeight="1" outlineLevel="1" spans="1:23">
      <c r="A40" s="120" t="s">
        <v>72</v>
      </c>
      <c r="B40" s="120" t="s">
        <v>268</v>
      </c>
      <c r="C40" s="120" t="s">
        <v>269</v>
      </c>
      <c r="D40" s="120" t="s">
        <v>104</v>
      </c>
      <c r="E40" s="120" t="s">
        <v>105</v>
      </c>
      <c r="F40" s="120" t="s">
        <v>270</v>
      </c>
      <c r="G40" s="120" t="s">
        <v>271</v>
      </c>
      <c r="H40" s="121">
        <v>5000</v>
      </c>
      <c r="I40" s="121">
        <v>5000</v>
      </c>
      <c r="J40" s="121"/>
      <c r="K40" s="121"/>
      <c r="L40" s="121">
        <v>5000</v>
      </c>
      <c r="M40" s="120"/>
      <c r="N40" s="121"/>
      <c r="O40" s="121"/>
      <c r="P40" s="121"/>
      <c r="Q40" s="121"/>
      <c r="R40" s="121"/>
      <c r="S40" s="121"/>
      <c r="T40" s="121"/>
      <c r="U40" s="121"/>
      <c r="V40" s="121"/>
      <c r="W40" s="121"/>
    </row>
    <row r="41" s="1" customFormat="1" ht="53.25" customHeight="1" outlineLevel="1" spans="1:23">
      <c r="A41" s="120" t="s">
        <v>72</v>
      </c>
      <c r="B41" s="120" t="s">
        <v>268</v>
      </c>
      <c r="C41" s="120" t="s">
        <v>269</v>
      </c>
      <c r="D41" s="120" t="s">
        <v>104</v>
      </c>
      <c r="E41" s="120" t="s">
        <v>105</v>
      </c>
      <c r="F41" s="120" t="s">
        <v>272</v>
      </c>
      <c r="G41" s="120" t="s">
        <v>273</v>
      </c>
      <c r="H41" s="121">
        <v>18000</v>
      </c>
      <c r="I41" s="121">
        <v>18000</v>
      </c>
      <c r="J41" s="121"/>
      <c r="K41" s="121"/>
      <c r="L41" s="121">
        <v>18000</v>
      </c>
      <c r="M41" s="120"/>
      <c r="N41" s="121"/>
      <c r="O41" s="121"/>
      <c r="P41" s="121"/>
      <c r="Q41" s="121"/>
      <c r="R41" s="121"/>
      <c r="S41" s="121"/>
      <c r="T41" s="121"/>
      <c r="U41" s="121"/>
      <c r="V41" s="121"/>
      <c r="W41" s="121"/>
    </row>
    <row r="42" s="1" customFormat="1" ht="53.25" customHeight="1" outlineLevel="1" spans="1:23">
      <c r="A42" s="120" t="s">
        <v>72</v>
      </c>
      <c r="B42" s="120" t="s">
        <v>274</v>
      </c>
      <c r="C42" s="120" t="s">
        <v>275</v>
      </c>
      <c r="D42" s="120" t="s">
        <v>115</v>
      </c>
      <c r="E42" s="120" t="s">
        <v>116</v>
      </c>
      <c r="F42" s="120" t="s">
        <v>270</v>
      </c>
      <c r="G42" s="120" t="s">
        <v>271</v>
      </c>
      <c r="H42" s="121">
        <v>3200</v>
      </c>
      <c r="I42" s="121">
        <v>3200</v>
      </c>
      <c r="J42" s="121"/>
      <c r="K42" s="121"/>
      <c r="L42" s="121">
        <v>3200</v>
      </c>
      <c r="M42" s="120"/>
      <c r="N42" s="121"/>
      <c r="O42" s="121"/>
      <c r="P42" s="121"/>
      <c r="Q42" s="121"/>
      <c r="R42" s="121"/>
      <c r="S42" s="121"/>
      <c r="T42" s="121"/>
      <c r="U42" s="121"/>
      <c r="V42" s="121"/>
      <c r="W42" s="121"/>
    </row>
    <row r="43" s="1" customFormat="1" ht="53.25" customHeight="1" outlineLevel="1" spans="1:23">
      <c r="A43" s="120" t="s">
        <v>72</v>
      </c>
      <c r="B43" s="120" t="s">
        <v>274</v>
      </c>
      <c r="C43" s="120" t="s">
        <v>275</v>
      </c>
      <c r="D43" s="120" t="s">
        <v>115</v>
      </c>
      <c r="E43" s="120" t="s">
        <v>116</v>
      </c>
      <c r="F43" s="120" t="s">
        <v>272</v>
      </c>
      <c r="G43" s="120" t="s">
        <v>273</v>
      </c>
      <c r="H43" s="121">
        <v>1600</v>
      </c>
      <c r="I43" s="121">
        <v>1600</v>
      </c>
      <c r="J43" s="121"/>
      <c r="K43" s="121"/>
      <c r="L43" s="121">
        <v>1600</v>
      </c>
      <c r="M43" s="120"/>
      <c r="N43" s="121"/>
      <c r="O43" s="121"/>
      <c r="P43" s="121"/>
      <c r="Q43" s="121"/>
      <c r="R43" s="121"/>
      <c r="S43" s="121"/>
      <c r="T43" s="121"/>
      <c r="U43" s="121"/>
      <c r="V43" s="121"/>
      <c r="W43" s="121"/>
    </row>
    <row r="44" s="1" customFormat="1" ht="53.25" customHeight="1" outlineLevel="1" spans="1:23">
      <c r="A44" s="120" t="s">
        <v>72</v>
      </c>
      <c r="B44" s="120" t="s">
        <v>276</v>
      </c>
      <c r="C44" s="120" t="s">
        <v>277</v>
      </c>
      <c r="D44" s="120" t="s">
        <v>104</v>
      </c>
      <c r="E44" s="120" t="s">
        <v>105</v>
      </c>
      <c r="F44" s="120" t="s">
        <v>278</v>
      </c>
      <c r="G44" s="120" t="s">
        <v>279</v>
      </c>
      <c r="H44" s="121">
        <v>390000</v>
      </c>
      <c r="I44" s="121">
        <v>390000</v>
      </c>
      <c r="J44" s="121"/>
      <c r="K44" s="121"/>
      <c r="L44" s="121">
        <v>390000</v>
      </c>
      <c r="M44" s="120"/>
      <c r="N44" s="121"/>
      <c r="O44" s="121"/>
      <c r="P44" s="121"/>
      <c r="Q44" s="121"/>
      <c r="R44" s="121"/>
      <c r="S44" s="121"/>
      <c r="T44" s="121"/>
      <c r="U44" s="121"/>
      <c r="V44" s="121"/>
      <c r="W44" s="121"/>
    </row>
    <row r="45" s="1" customFormat="1" ht="53.25" customHeight="1" outlineLevel="1" spans="1:23">
      <c r="A45" s="120" t="s">
        <v>72</v>
      </c>
      <c r="B45" s="120" t="s">
        <v>280</v>
      </c>
      <c r="C45" s="120" t="s">
        <v>265</v>
      </c>
      <c r="D45" s="120" t="s">
        <v>104</v>
      </c>
      <c r="E45" s="120" t="s">
        <v>105</v>
      </c>
      <c r="F45" s="120" t="s">
        <v>264</v>
      </c>
      <c r="G45" s="120" t="s">
        <v>265</v>
      </c>
      <c r="H45" s="121">
        <v>17404.56</v>
      </c>
      <c r="I45" s="121">
        <v>17404.56</v>
      </c>
      <c r="J45" s="121"/>
      <c r="K45" s="121"/>
      <c r="L45" s="121">
        <v>17404.56</v>
      </c>
      <c r="M45" s="120"/>
      <c r="N45" s="121"/>
      <c r="O45" s="121"/>
      <c r="P45" s="121"/>
      <c r="Q45" s="121"/>
      <c r="R45" s="121"/>
      <c r="S45" s="121"/>
      <c r="T45" s="121"/>
      <c r="U45" s="121"/>
      <c r="V45" s="121"/>
      <c r="W45" s="121"/>
    </row>
    <row r="46" s="1" customFormat="1" ht="53.25" customHeight="1" outlineLevel="1" spans="1:23">
      <c r="A46" s="120" t="s">
        <v>72</v>
      </c>
      <c r="B46" s="120" t="s">
        <v>281</v>
      </c>
      <c r="C46" s="120" t="s">
        <v>282</v>
      </c>
      <c r="D46" s="120" t="s">
        <v>104</v>
      </c>
      <c r="E46" s="120" t="s">
        <v>105</v>
      </c>
      <c r="F46" s="120" t="s">
        <v>283</v>
      </c>
      <c r="G46" s="120" t="s">
        <v>284</v>
      </c>
      <c r="H46" s="121">
        <v>70800</v>
      </c>
      <c r="I46" s="121">
        <v>70800</v>
      </c>
      <c r="J46" s="121"/>
      <c r="K46" s="121"/>
      <c r="L46" s="121">
        <v>70800</v>
      </c>
      <c r="M46" s="120"/>
      <c r="N46" s="121"/>
      <c r="O46" s="121"/>
      <c r="P46" s="121"/>
      <c r="Q46" s="121"/>
      <c r="R46" s="121"/>
      <c r="S46" s="121"/>
      <c r="T46" s="121"/>
      <c r="U46" s="121"/>
      <c r="V46" s="121"/>
      <c r="W46" s="121"/>
    </row>
    <row r="47" s="1" customFormat="1" ht="53.25" customHeight="1" outlineLevel="1" spans="1:23">
      <c r="A47" s="120" t="s">
        <v>72</v>
      </c>
      <c r="B47" s="120" t="s">
        <v>281</v>
      </c>
      <c r="C47" s="120" t="s">
        <v>282</v>
      </c>
      <c r="D47" s="120" t="s">
        <v>104</v>
      </c>
      <c r="E47" s="120" t="s">
        <v>105</v>
      </c>
      <c r="F47" s="120" t="s">
        <v>283</v>
      </c>
      <c r="G47" s="120" t="s">
        <v>284</v>
      </c>
      <c r="H47" s="121">
        <v>18000</v>
      </c>
      <c r="I47" s="121">
        <v>18000</v>
      </c>
      <c r="J47" s="121"/>
      <c r="K47" s="121"/>
      <c r="L47" s="121">
        <v>18000</v>
      </c>
      <c r="M47" s="120"/>
      <c r="N47" s="121"/>
      <c r="O47" s="121"/>
      <c r="P47" s="121"/>
      <c r="Q47" s="121"/>
      <c r="R47" s="121"/>
      <c r="S47" s="121"/>
      <c r="T47" s="121"/>
      <c r="U47" s="121"/>
      <c r="V47" s="121"/>
      <c r="W47" s="121"/>
    </row>
    <row r="48" s="1" customFormat="1" ht="30.75" customHeight="1" spans="1:23">
      <c r="A48" s="37" t="s">
        <v>56</v>
      </c>
      <c r="B48" s="37"/>
      <c r="C48" s="37"/>
      <c r="D48" s="37"/>
      <c r="E48" s="37"/>
      <c r="F48" s="37"/>
      <c r="G48" s="37"/>
      <c r="H48" s="121">
        <v>2102187.52</v>
      </c>
      <c r="I48" s="121">
        <v>2102187.52</v>
      </c>
      <c r="J48" s="121"/>
      <c r="K48" s="121"/>
      <c r="L48" s="121">
        <v>2102187.52</v>
      </c>
      <c r="M48" s="121"/>
      <c r="N48" s="121"/>
      <c r="O48" s="121"/>
      <c r="P48" s="121"/>
      <c r="Q48" s="121"/>
      <c r="R48" s="121"/>
      <c r="S48" s="121"/>
      <c r="T48" s="121"/>
      <c r="U48" s="121"/>
      <c r="V48" s="121"/>
      <c r="W48" s="121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8:G48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1"/>
  <sheetViews>
    <sheetView showZeros="0" tabSelected="1" workbookViewId="0">
      <selection activeCell="M10" sqref="M10"/>
    </sheetView>
  </sheetViews>
  <sheetFormatPr defaultColWidth="10.2857142857143" defaultRowHeight="15" customHeight="1"/>
  <cols>
    <col min="1" max="1" width="5.71428571428571" style="1" customWidth="1"/>
    <col min="2" max="2" width="7.71428571428571" style="1" customWidth="1"/>
    <col min="3" max="3" width="9.84761904761905" style="1" customWidth="1"/>
    <col min="4" max="4" width="10.5714285714286" style="1" customWidth="1"/>
    <col min="5" max="5" width="6" style="1" customWidth="1"/>
    <col min="6" max="6" width="7.28571428571429" style="1" customWidth="1"/>
    <col min="7" max="7" width="5.28571428571429" style="1" customWidth="1"/>
    <col min="8" max="8" width="5.84761904761905" style="1" customWidth="1"/>
    <col min="9" max="11" width="12.847619047619" style="1" customWidth="1"/>
    <col min="12" max="12" width="7.28571428571429" style="1" customWidth="1"/>
    <col min="13" max="13" width="5.84761904761905" style="1" customWidth="1"/>
    <col min="14" max="16" width="4.71428571428571" style="1" customWidth="1"/>
    <col min="17" max="17" width="8" style="1" customWidth="1"/>
    <col min="18" max="18" width="11" style="1" customWidth="1"/>
    <col min="19" max="20" width="9.84761904761905" style="1" customWidth="1"/>
    <col min="21" max="21" width="14.8571428571429" style="1" customWidth="1"/>
    <col min="22" max="22" width="5" style="1" customWidth="1"/>
    <col min="23" max="23" width="11" style="1" customWidth="1"/>
    <col min="24" max="16384" width="10.2857142857143" style="1"/>
  </cols>
  <sheetData>
    <row r="1" s="1" customFormat="1" ht="18.75" customHeight="1" spans="1:23">
      <c r="A1" s="116" t="s">
        <v>285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</row>
    <row r="2" s="1" customFormat="1" ht="26.25" customHeight="1" spans="1:23">
      <c r="A2" s="113" t="str">
        <f>"2026"&amp;"年部门项目支出预算表"</f>
        <v>2026年部门项目支出预算表</v>
      </c>
      <c r="B2" s="113"/>
      <c r="C2" s="113" t="s">
        <v>85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s="1" customFormat="1" ht="18.75" customHeight="1" spans="1:23">
      <c r="A3" s="117" t="str">
        <f>"单位名称："&amp;"瑞丽市人民政府外事办公室"</f>
        <v>单位名称：瑞丽市人民政府外事办公室</v>
      </c>
      <c r="B3" s="117"/>
      <c r="C3" s="117"/>
      <c r="D3" s="117"/>
      <c r="E3" s="117"/>
      <c r="F3" s="117"/>
      <c r="G3" s="117"/>
      <c r="H3" s="118"/>
      <c r="I3" s="118"/>
      <c r="J3" s="118"/>
      <c r="K3" s="118"/>
      <c r="L3" s="118"/>
      <c r="M3" s="118"/>
      <c r="N3" s="118"/>
      <c r="O3" s="118"/>
      <c r="P3" s="118"/>
      <c r="Q3" s="118"/>
      <c r="R3" s="118"/>
      <c r="S3" s="118"/>
      <c r="T3" s="118"/>
      <c r="U3" s="118"/>
      <c r="V3" s="116" t="s">
        <v>53</v>
      </c>
      <c r="W3" s="116"/>
    </row>
    <row r="4" s="1" customFormat="1" ht="26.25" customHeight="1" spans="1:23">
      <c r="A4" s="119" t="s">
        <v>286</v>
      </c>
      <c r="B4" s="119" t="s">
        <v>197</v>
      </c>
      <c r="C4" s="119" t="s">
        <v>198</v>
      </c>
      <c r="D4" s="119" t="s">
        <v>287</v>
      </c>
      <c r="E4" s="119" t="s">
        <v>199</v>
      </c>
      <c r="F4" s="119" t="s">
        <v>200</v>
      </c>
      <c r="G4" s="119" t="s">
        <v>288</v>
      </c>
      <c r="H4" s="119" t="s">
        <v>289</v>
      </c>
      <c r="I4" s="119" t="s">
        <v>56</v>
      </c>
      <c r="J4" s="119" t="s">
        <v>290</v>
      </c>
      <c r="K4" s="119"/>
      <c r="L4" s="119"/>
      <c r="M4" s="119"/>
      <c r="N4" s="119" t="s">
        <v>209</v>
      </c>
      <c r="O4" s="119"/>
      <c r="P4" s="119"/>
      <c r="Q4" s="119" t="s">
        <v>63</v>
      </c>
      <c r="R4" s="119" t="s">
        <v>77</v>
      </c>
      <c r="S4" s="119"/>
      <c r="T4" s="119"/>
      <c r="U4" s="119"/>
      <c r="V4" s="119"/>
      <c r="W4" s="119"/>
    </row>
    <row r="5" s="1" customFormat="1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60</v>
      </c>
      <c r="K5" s="119"/>
      <c r="L5" s="119" t="s">
        <v>61</v>
      </c>
      <c r="M5" s="119" t="s">
        <v>62</v>
      </c>
      <c r="N5" s="119" t="s">
        <v>60</v>
      </c>
      <c r="O5" s="119" t="s">
        <v>61</v>
      </c>
      <c r="P5" s="119" t="s">
        <v>62</v>
      </c>
      <c r="Q5" s="119"/>
      <c r="R5" s="119" t="s">
        <v>59</v>
      </c>
      <c r="S5" s="119" t="s">
        <v>66</v>
      </c>
      <c r="T5" s="119" t="s">
        <v>67</v>
      </c>
      <c r="U5" s="119" t="s">
        <v>68</v>
      </c>
      <c r="V5" s="119" t="s">
        <v>69</v>
      </c>
      <c r="W5" s="119" t="s">
        <v>70</v>
      </c>
    </row>
    <row r="6" s="1" customFormat="1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59</v>
      </c>
      <c r="K6" s="119" t="s">
        <v>291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s="1" customFormat="1" ht="18.75" customHeight="1" spans="1:23">
      <c r="A7" s="119" t="s">
        <v>85</v>
      </c>
      <c r="B7" s="119" t="s">
        <v>86</v>
      </c>
      <c r="C7" s="119" t="s">
        <v>87</v>
      </c>
      <c r="D7" s="119" t="s">
        <v>88</v>
      </c>
      <c r="E7" s="119" t="s">
        <v>89</v>
      </c>
      <c r="F7" s="119" t="s">
        <v>90</v>
      </c>
      <c r="G7" s="119" t="s">
        <v>91</v>
      </c>
      <c r="H7" s="119" t="s">
        <v>92</v>
      </c>
      <c r="I7" s="119" t="s">
        <v>93</v>
      </c>
      <c r="J7" s="119" t="s">
        <v>94</v>
      </c>
      <c r="K7" s="119" t="s">
        <v>95</v>
      </c>
      <c r="L7" s="119" t="s">
        <v>96</v>
      </c>
      <c r="M7" s="119" t="s">
        <v>97</v>
      </c>
      <c r="N7" s="119" t="s">
        <v>98</v>
      </c>
      <c r="O7" s="119" t="s">
        <v>99</v>
      </c>
      <c r="P7" s="119" t="s">
        <v>211</v>
      </c>
      <c r="Q7" s="119" t="s">
        <v>212</v>
      </c>
      <c r="R7" s="119" t="s">
        <v>213</v>
      </c>
      <c r="S7" s="119" t="s">
        <v>214</v>
      </c>
      <c r="T7" s="119" t="s">
        <v>215</v>
      </c>
      <c r="U7" s="119" t="s">
        <v>216</v>
      </c>
      <c r="V7" s="119" t="s">
        <v>217</v>
      </c>
      <c r="W7" s="119" t="s">
        <v>218</v>
      </c>
    </row>
    <row r="8" s="1" customFormat="1" ht="52.5" customHeight="1" spans="1:23">
      <c r="A8" s="120"/>
      <c r="B8" s="120"/>
      <c r="C8" s="120" t="s">
        <v>292</v>
      </c>
      <c r="D8" s="120"/>
      <c r="E8" s="120"/>
      <c r="F8" s="120"/>
      <c r="G8" s="120"/>
      <c r="H8" s="120"/>
      <c r="I8" s="121">
        <v>300000</v>
      </c>
      <c r="J8" s="121"/>
      <c r="K8" s="121"/>
      <c r="L8" s="121"/>
      <c r="M8" s="121"/>
      <c r="N8" s="121"/>
      <c r="O8" s="121"/>
      <c r="P8" s="121"/>
      <c r="Q8" s="121"/>
      <c r="R8" s="121">
        <v>300000</v>
      </c>
      <c r="S8" s="121"/>
      <c r="T8" s="121"/>
      <c r="U8" s="121">
        <v>300000</v>
      </c>
      <c r="V8" s="121"/>
      <c r="W8" s="121"/>
    </row>
    <row r="9" s="1" customFormat="1" ht="52.5" customHeight="1" outlineLevel="1" spans="1:23">
      <c r="A9" s="120" t="s">
        <v>293</v>
      </c>
      <c r="B9" s="120" t="s">
        <v>294</v>
      </c>
      <c r="C9" s="120" t="s">
        <v>292</v>
      </c>
      <c r="D9" s="120" t="s">
        <v>72</v>
      </c>
      <c r="E9" s="120" t="s">
        <v>106</v>
      </c>
      <c r="F9" s="120" t="s">
        <v>107</v>
      </c>
      <c r="G9" s="120" t="s">
        <v>270</v>
      </c>
      <c r="H9" s="120" t="s">
        <v>271</v>
      </c>
      <c r="I9" s="121">
        <v>80000</v>
      </c>
      <c r="J9" s="121"/>
      <c r="K9" s="121"/>
      <c r="L9" s="121"/>
      <c r="M9" s="121"/>
      <c r="N9" s="121"/>
      <c r="O9" s="121"/>
      <c r="P9" s="121"/>
      <c r="Q9" s="121"/>
      <c r="R9" s="121">
        <v>80000</v>
      </c>
      <c r="S9" s="121"/>
      <c r="T9" s="121"/>
      <c r="U9" s="121">
        <v>80000</v>
      </c>
      <c r="V9" s="121"/>
      <c r="W9" s="121"/>
    </row>
    <row r="10" s="1" customFormat="1" ht="52.5" customHeight="1" outlineLevel="1" spans="1:23">
      <c r="A10" s="120" t="s">
        <v>293</v>
      </c>
      <c r="B10" s="120" t="s">
        <v>294</v>
      </c>
      <c r="C10" s="120" t="s">
        <v>292</v>
      </c>
      <c r="D10" s="120" t="s">
        <v>72</v>
      </c>
      <c r="E10" s="120" t="s">
        <v>106</v>
      </c>
      <c r="F10" s="120" t="s">
        <v>107</v>
      </c>
      <c r="G10" s="120" t="s">
        <v>295</v>
      </c>
      <c r="H10" s="120" t="s">
        <v>296</v>
      </c>
      <c r="I10" s="121">
        <v>40000</v>
      </c>
      <c r="J10" s="121"/>
      <c r="K10" s="121"/>
      <c r="L10" s="121"/>
      <c r="M10" s="121"/>
      <c r="N10" s="120"/>
      <c r="O10" s="120"/>
      <c r="P10" s="120"/>
      <c r="Q10" s="121"/>
      <c r="R10" s="121">
        <v>40000</v>
      </c>
      <c r="S10" s="121"/>
      <c r="T10" s="121"/>
      <c r="U10" s="121">
        <v>40000</v>
      </c>
      <c r="V10" s="121"/>
      <c r="W10" s="121"/>
    </row>
    <row r="11" s="1" customFormat="1" ht="52.5" customHeight="1" outlineLevel="1" spans="1:23">
      <c r="A11" s="120" t="s">
        <v>293</v>
      </c>
      <c r="B11" s="120" t="s">
        <v>294</v>
      </c>
      <c r="C11" s="120" t="s">
        <v>292</v>
      </c>
      <c r="D11" s="120" t="s">
        <v>72</v>
      </c>
      <c r="E11" s="120" t="s">
        <v>106</v>
      </c>
      <c r="F11" s="120" t="s">
        <v>107</v>
      </c>
      <c r="G11" s="120" t="s">
        <v>283</v>
      </c>
      <c r="H11" s="120" t="s">
        <v>284</v>
      </c>
      <c r="I11" s="121">
        <v>100000</v>
      </c>
      <c r="J11" s="121"/>
      <c r="K11" s="121"/>
      <c r="L11" s="121"/>
      <c r="M11" s="121"/>
      <c r="N11" s="120"/>
      <c r="O11" s="120"/>
      <c r="P11" s="120"/>
      <c r="Q11" s="121"/>
      <c r="R11" s="121">
        <v>100000</v>
      </c>
      <c r="S11" s="121"/>
      <c r="T11" s="121"/>
      <c r="U11" s="121">
        <v>100000</v>
      </c>
      <c r="V11" s="121"/>
      <c r="W11" s="121"/>
    </row>
    <row r="12" s="1" customFormat="1" ht="52.5" customHeight="1" outlineLevel="1" spans="1:23">
      <c r="A12" s="120" t="s">
        <v>293</v>
      </c>
      <c r="B12" s="120" t="s">
        <v>294</v>
      </c>
      <c r="C12" s="120" t="s">
        <v>292</v>
      </c>
      <c r="D12" s="120" t="s">
        <v>72</v>
      </c>
      <c r="E12" s="120" t="s">
        <v>106</v>
      </c>
      <c r="F12" s="120" t="s">
        <v>107</v>
      </c>
      <c r="G12" s="120" t="s">
        <v>272</v>
      </c>
      <c r="H12" s="120" t="s">
        <v>273</v>
      </c>
      <c r="I12" s="121">
        <v>30000</v>
      </c>
      <c r="J12" s="121"/>
      <c r="K12" s="121"/>
      <c r="L12" s="121"/>
      <c r="M12" s="121"/>
      <c r="N12" s="120"/>
      <c r="O12" s="120"/>
      <c r="P12" s="120"/>
      <c r="Q12" s="121"/>
      <c r="R12" s="121">
        <v>30000</v>
      </c>
      <c r="S12" s="121"/>
      <c r="T12" s="121"/>
      <c r="U12" s="121">
        <v>30000</v>
      </c>
      <c r="V12" s="121"/>
      <c r="W12" s="121"/>
    </row>
    <row r="13" s="1" customFormat="1" ht="52.5" customHeight="1" outlineLevel="1" spans="1:23">
      <c r="A13" s="120" t="s">
        <v>293</v>
      </c>
      <c r="B13" s="120" t="s">
        <v>294</v>
      </c>
      <c r="C13" s="120" t="s">
        <v>292</v>
      </c>
      <c r="D13" s="120" t="s">
        <v>72</v>
      </c>
      <c r="E13" s="120" t="s">
        <v>106</v>
      </c>
      <c r="F13" s="120" t="s">
        <v>107</v>
      </c>
      <c r="G13" s="120" t="s">
        <v>297</v>
      </c>
      <c r="H13" s="120" t="s">
        <v>298</v>
      </c>
      <c r="I13" s="121">
        <v>50000</v>
      </c>
      <c r="J13" s="121"/>
      <c r="K13" s="121"/>
      <c r="L13" s="121"/>
      <c r="M13" s="121"/>
      <c r="N13" s="120"/>
      <c r="O13" s="120"/>
      <c r="P13" s="120"/>
      <c r="Q13" s="121"/>
      <c r="R13" s="121">
        <v>50000</v>
      </c>
      <c r="S13" s="121"/>
      <c r="T13" s="121"/>
      <c r="U13" s="121">
        <v>50000</v>
      </c>
      <c r="V13" s="121"/>
      <c r="W13" s="121"/>
    </row>
    <row r="14" s="1" customFormat="1" ht="52.5" customHeight="1" spans="1:23">
      <c r="A14" s="120"/>
      <c r="B14" s="120"/>
      <c r="C14" s="120" t="s">
        <v>299</v>
      </c>
      <c r="D14" s="120"/>
      <c r="E14" s="120"/>
      <c r="F14" s="120"/>
      <c r="G14" s="120"/>
      <c r="H14" s="120"/>
      <c r="I14" s="121">
        <v>600</v>
      </c>
      <c r="J14" s="121">
        <v>600</v>
      </c>
      <c r="K14" s="121">
        <v>600</v>
      </c>
      <c r="L14" s="121"/>
      <c r="M14" s="121"/>
      <c r="N14" s="120"/>
      <c r="O14" s="120"/>
      <c r="P14" s="120"/>
      <c r="Q14" s="121"/>
      <c r="R14" s="121"/>
      <c r="S14" s="121"/>
      <c r="T14" s="121"/>
      <c r="U14" s="121"/>
      <c r="V14" s="121"/>
      <c r="W14" s="121"/>
    </row>
    <row r="15" s="1" customFormat="1" ht="52.5" customHeight="1" outlineLevel="1" spans="1:23">
      <c r="A15" s="120" t="s">
        <v>300</v>
      </c>
      <c r="B15" s="120" t="s">
        <v>301</v>
      </c>
      <c r="C15" s="120" t="s">
        <v>299</v>
      </c>
      <c r="D15" s="120" t="s">
        <v>72</v>
      </c>
      <c r="E15" s="120" t="s">
        <v>104</v>
      </c>
      <c r="F15" s="120" t="s">
        <v>105</v>
      </c>
      <c r="G15" s="120" t="s">
        <v>270</v>
      </c>
      <c r="H15" s="120" t="s">
        <v>271</v>
      </c>
      <c r="I15" s="121">
        <v>600</v>
      </c>
      <c r="J15" s="121">
        <v>600</v>
      </c>
      <c r="K15" s="121">
        <v>600</v>
      </c>
      <c r="L15" s="121"/>
      <c r="M15" s="121"/>
      <c r="N15" s="120"/>
      <c r="O15" s="120"/>
      <c r="P15" s="120"/>
      <c r="Q15" s="121"/>
      <c r="R15" s="121"/>
      <c r="S15" s="121"/>
      <c r="T15" s="121"/>
      <c r="U15" s="121"/>
      <c r="V15" s="121"/>
      <c r="W15" s="121"/>
    </row>
    <row r="16" s="1" customFormat="1" ht="52.5" customHeight="1" spans="1:23">
      <c r="A16" s="120"/>
      <c r="B16" s="120"/>
      <c r="C16" s="120" t="s">
        <v>302</v>
      </c>
      <c r="D16" s="120"/>
      <c r="E16" s="120"/>
      <c r="F16" s="120"/>
      <c r="G16" s="120"/>
      <c r="H16" s="120"/>
      <c r="I16" s="121">
        <v>100000</v>
      </c>
      <c r="J16" s="121">
        <v>100000</v>
      </c>
      <c r="K16" s="121">
        <v>100000</v>
      </c>
      <c r="L16" s="121"/>
      <c r="M16" s="121"/>
      <c r="N16" s="120"/>
      <c r="O16" s="120"/>
      <c r="P16" s="120"/>
      <c r="Q16" s="121"/>
      <c r="R16" s="121"/>
      <c r="S16" s="121"/>
      <c r="T16" s="121"/>
      <c r="U16" s="121"/>
      <c r="V16" s="121"/>
      <c r="W16" s="121"/>
    </row>
    <row r="17" s="1" customFormat="1" ht="52.5" customHeight="1" outlineLevel="1" spans="1:23">
      <c r="A17" s="120" t="s">
        <v>293</v>
      </c>
      <c r="B17" s="120" t="s">
        <v>303</v>
      </c>
      <c r="C17" s="120" t="s">
        <v>302</v>
      </c>
      <c r="D17" s="120" t="s">
        <v>72</v>
      </c>
      <c r="E17" s="120" t="s">
        <v>104</v>
      </c>
      <c r="F17" s="120" t="s">
        <v>105</v>
      </c>
      <c r="G17" s="120" t="s">
        <v>304</v>
      </c>
      <c r="H17" s="120" t="s">
        <v>305</v>
      </c>
      <c r="I17" s="121">
        <v>600</v>
      </c>
      <c r="J17" s="121">
        <v>600</v>
      </c>
      <c r="K17" s="121">
        <v>600</v>
      </c>
      <c r="L17" s="121"/>
      <c r="M17" s="121"/>
      <c r="N17" s="120"/>
      <c r="O17" s="120"/>
      <c r="P17" s="120"/>
      <c r="Q17" s="121"/>
      <c r="R17" s="121"/>
      <c r="S17" s="121"/>
      <c r="T17" s="121"/>
      <c r="U17" s="121"/>
      <c r="V17" s="121"/>
      <c r="W17" s="121"/>
    </row>
    <row r="18" s="1" customFormat="1" ht="52.5" customHeight="1" outlineLevel="1" spans="1:23">
      <c r="A18" s="120" t="s">
        <v>293</v>
      </c>
      <c r="B18" s="120" t="s">
        <v>303</v>
      </c>
      <c r="C18" s="120" t="s">
        <v>302</v>
      </c>
      <c r="D18" s="120" t="s">
        <v>72</v>
      </c>
      <c r="E18" s="120" t="s">
        <v>104</v>
      </c>
      <c r="F18" s="120" t="s">
        <v>105</v>
      </c>
      <c r="G18" s="120" t="s">
        <v>306</v>
      </c>
      <c r="H18" s="120" t="s">
        <v>307</v>
      </c>
      <c r="I18" s="121">
        <v>2000</v>
      </c>
      <c r="J18" s="121">
        <v>2000</v>
      </c>
      <c r="K18" s="121">
        <v>2000</v>
      </c>
      <c r="L18" s="121"/>
      <c r="M18" s="121"/>
      <c r="N18" s="120"/>
      <c r="O18" s="120"/>
      <c r="P18" s="120"/>
      <c r="Q18" s="121"/>
      <c r="R18" s="121"/>
      <c r="S18" s="121"/>
      <c r="T18" s="121"/>
      <c r="U18" s="121"/>
      <c r="V18" s="121"/>
      <c r="W18" s="121"/>
    </row>
    <row r="19" s="1" customFormat="1" ht="52.5" customHeight="1" outlineLevel="1" spans="1:23">
      <c r="A19" s="120" t="s">
        <v>293</v>
      </c>
      <c r="B19" s="120" t="s">
        <v>303</v>
      </c>
      <c r="C19" s="120" t="s">
        <v>302</v>
      </c>
      <c r="D19" s="120" t="s">
        <v>72</v>
      </c>
      <c r="E19" s="120" t="s">
        <v>104</v>
      </c>
      <c r="F19" s="120" t="s">
        <v>105</v>
      </c>
      <c r="G19" s="120" t="s">
        <v>295</v>
      </c>
      <c r="H19" s="120" t="s">
        <v>296</v>
      </c>
      <c r="I19" s="121">
        <v>4400</v>
      </c>
      <c r="J19" s="121">
        <v>4400</v>
      </c>
      <c r="K19" s="121">
        <v>4400</v>
      </c>
      <c r="L19" s="121"/>
      <c r="M19" s="121"/>
      <c r="N19" s="120"/>
      <c r="O19" s="120"/>
      <c r="P19" s="120"/>
      <c r="Q19" s="121"/>
      <c r="R19" s="121"/>
      <c r="S19" s="121"/>
      <c r="T19" s="121"/>
      <c r="U19" s="121"/>
      <c r="V19" s="121"/>
      <c r="W19" s="121"/>
    </row>
    <row r="20" s="1" customFormat="1" ht="52.5" customHeight="1" outlineLevel="1" spans="1:23">
      <c r="A20" s="120" t="s">
        <v>293</v>
      </c>
      <c r="B20" s="120" t="s">
        <v>303</v>
      </c>
      <c r="C20" s="120" t="s">
        <v>302</v>
      </c>
      <c r="D20" s="120" t="s">
        <v>72</v>
      </c>
      <c r="E20" s="120" t="s">
        <v>104</v>
      </c>
      <c r="F20" s="120" t="s">
        <v>105</v>
      </c>
      <c r="G20" s="120" t="s">
        <v>308</v>
      </c>
      <c r="H20" s="120" t="s">
        <v>309</v>
      </c>
      <c r="I20" s="121">
        <v>4000</v>
      </c>
      <c r="J20" s="121">
        <v>4000</v>
      </c>
      <c r="K20" s="121">
        <v>4000</v>
      </c>
      <c r="L20" s="121"/>
      <c r="M20" s="121"/>
      <c r="N20" s="120"/>
      <c r="O20" s="120"/>
      <c r="P20" s="120"/>
      <c r="Q20" s="121"/>
      <c r="R20" s="121"/>
      <c r="S20" s="121"/>
      <c r="T20" s="121"/>
      <c r="U20" s="121"/>
      <c r="V20" s="121"/>
      <c r="W20" s="121"/>
    </row>
    <row r="21" s="1" customFormat="1" ht="52.5" customHeight="1" outlineLevel="1" spans="1:23">
      <c r="A21" s="120" t="s">
        <v>293</v>
      </c>
      <c r="B21" s="120" t="s">
        <v>303</v>
      </c>
      <c r="C21" s="120" t="s">
        <v>302</v>
      </c>
      <c r="D21" s="120" t="s">
        <v>72</v>
      </c>
      <c r="E21" s="120" t="s">
        <v>104</v>
      </c>
      <c r="F21" s="120" t="s">
        <v>105</v>
      </c>
      <c r="G21" s="120" t="s">
        <v>310</v>
      </c>
      <c r="H21" s="120" t="s">
        <v>192</v>
      </c>
      <c r="I21" s="121">
        <v>1000</v>
      </c>
      <c r="J21" s="121">
        <v>1000</v>
      </c>
      <c r="K21" s="121">
        <v>1000</v>
      </c>
      <c r="L21" s="121"/>
      <c r="M21" s="121"/>
      <c r="N21" s="120"/>
      <c r="O21" s="120"/>
      <c r="P21" s="120"/>
      <c r="Q21" s="121"/>
      <c r="R21" s="121"/>
      <c r="S21" s="121"/>
      <c r="T21" s="121"/>
      <c r="U21" s="121"/>
      <c r="V21" s="121"/>
      <c r="W21" s="121"/>
    </row>
    <row r="22" s="1" customFormat="1" ht="52.5" customHeight="1" outlineLevel="1" spans="1:23">
      <c r="A22" s="120" t="s">
        <v>293</v>
      </c>
      <c r="B22" s="120" t="s">
        <v>303</v>
      </c>
      <c r="C22" s="120" t="s">
        <v>302</v>
      </c>
      <c r="D22" s="120" t="s">
        <v>72</v>
      </c>
      <c r="E22" s="120" t="s">
        <v>104</v>
      </c>
      <c r="F22" s="120" t="s">
        <v>105</v>
      </c>
      <c r="G22" s="120" t="s">
        <v>278</v>
      </c>
      <c r="H22" s="120" t="s">
        <v>279</v>
      </c>
      <c r="I22" s="121">
        <v>84000</v>
      </c>
      <c r="J22" s="121">
        <v>84000</v>
      </c>
      <c r="K22" s="121">
        <v>84000</v>
      </c>
      <c r="L22" s="121"/>
      <c r="M22" s="121"/>
      <c r="N22" s="120"/>
      <c r="O22" s="120"/>
      <c r="P22" s="120"/>
      <c r="Q22" s="121"/>
      <c r="R22" s="121"/>
      <c r="S22" s="121"/>
      <c r="T22" s="121"/>
      <c r="U22" s="121"/>
      <c r="V22" s="121"/>
      <c r="W22" s="121"/>
    </row>
    <row r="23" s="1" customFormat="1" ht="52.5" customHeight="1" outlineLevel="1" spans="1:23">
      <c r="A23" s="120" t="s">
        <v>293</v>
      </c>
      <c r="B23" s="120" t="s">
        <v>303</v>
      </c>
      <c r="C23" s="120" t="s">
        <v>302</v>
      </c>
      <c r="D23" s="120" t="s">
        <v>72</v>
      </c>
      <c r="E23" s="120" t="s">
        <v>104</v>
      </c>
      <c r="F23" s="120" t="s">
        <v>105</v>
      </c>
      <c r="G23" s="120" t="s">
        <v>311</v>
      </c>
      <c r="H23" s="120" t="s">
        <v>312</v>
      </c>
      <c r="I23" s="121">
        <v>2000</v>
      </c>
      <c r="J23" s="121">
        <v>2000</v>
      </c>
      <c r="K23" s="121">
        <v>2000</v>
      </c>
      <c r="L23" s="121"/>
      <c r="M23" s="121"/>
      <c r="N23" s="120"/>
      <c r="O23" s="120"/>
      <c r="P23" s="120"/>
      <c r="Q23" s="121"/>
      <c r="R23" s="121"/>
      <c r="S23" s="121"/>
      <c r="T23" s="121"/>
      <c r="U23" s="121"/>
      <c r="V23" s="121"/>
      <c r="W23" s="121"/>
    </row>
    <row r="24" s="1" customFormat="1" ht="52.5" customHeight="1" outlineLevel="1" spans="1:23">
      <c r="A24" s="120" t="s">
        <v>293</v>
      </c>
      <c r="B24" s="120" t="s">
        <v>303</v>
      </c>
      <c r="C24" s="120" t="s">
        <v>302</v>
      </c>
      <c r="D24" s="120" t="s">
        <v>72</v>
      </c>
      <c r="E24" s="120" t="s">
        <v>104</v>
      </c>
      <c r="F24" s="120" t="s">
        <v>105</v>
      </c>
      <c r="G24" s="120" t="s">
        <v>313</v>
      </c>
      <c r="H24" s="120" t="s">
        <v>312</v>
      </c>
      <c r="I24" s="121">
        <v>2000</v>
      </c>
      <c r="J24" s="121">
        <v>2000</v>
      </c>
      <c r="K24" s="121">
        <v>2000</v>
      </c>
      <c r="L24" s="121"/>
      <c r="M24" s="121"/>
      <c r="N24" s="120"/>
      <c r="O24" s="120"/>
      <c r="P24" s="120"/>
      <c r="Q24" s="121"/>
      <c r="R24" s="121"/>
      <c r="S24" s="121"/>
      <c r="T24" s="121"/>
      <c r="U24" s="121"/>
      <c r="V24" s="121"/>
      <c r="W24" s="121"/>
    </row>
    <row r="25" s="1" customFormat="1" ht="52.5" customHeight="1" spans="1:23">
      <c r="A25" s="120"/>
      <c r="B25" s="120"/>
      <c r="C25" s="120" t="s">
        <v>314</v>
      </c>
      <c r="D25" s="120"/>
      <c r="E25" s="120"/>
      <c r="F25" s="120"/>
      <c r="G25" s="120"/>
      <c r="H25" s="120"/>
      <c r="I25" s="121">
        <v>50000</v>
      </c>
      <c r="J25" s="121">
        <v>50000</v>
      </c>
      <c r="K25" s="121">
        <v>50000</v>
      </c>
      <c r="L25" s="121"/>
      <c r="M25" s="121"/>
      <c r="N25" s="120"/>
      <c r="O25" s="120"/>
      <c r="P25" s="120"/>
      <c r="Q25" s="121"/>
      <c r="R25" s="121"/>
      <c r="S25" s="121"/>
      <c r="T25" s="121"/>
      <c r="U25" s="121"/>
      <c r="V25" s="121"/>
      <c r="W25" s="121"/>
    </row>
    <row r="26" s="1" customFormat="1" ht="52.5" customHeight="1" outlineLevel="1" spans="1:23">
      <c r="A26" s="120" t="s">
        <v>293</v>
      </c>
      <c r="B26" s="120" t="s">
        <v>315</v>
      </c>
      <c r="C26" s="120" t="s">
        <v>314</v>
      </c>
      <c r="D26" s="120" t="s">
        <v>72</v>
      </c>
      <c r="E26" s="120" t="s">
        <v>104</v>
      </c>
      <c r="F26" s="120" t="s">
        <v>105</v>
      </c>
      <c r="G26" s="120" t="s">
        <v>278</v>
      </c>
      <c r="H26" s="120" t="s">
        <v>279</v>
      </c>
      <c r="I26" s="121">
        <v>50000</v>
      </c>
      <c r="J26" s="121">
        <v>50000</v>
      </c>
      <c r="K26" s="121">
        <v>50000</v>
      </c>
      <c r="L26" s="121"/>
      <c r="M26" s="121"/>
      <c r="N26" s="120"/>
      <c r="O26" s="120"/>
      <c r="P26" s="120"/>
      <c r="Q26" s="121"/>
      <c r="R26" s="121"/>
      <c r="S26" s="121"/>
      <c r="T26" s="121"/>
      <c r="U26" s="121"/>
      <c r="V26" s="121"/>
      <c r="W26" s="121"/>
    </row>
    <row r="27" s="1" customFormat="1" ht="52.5" customHeight="1" spans="1:23">
      <c r="A27" s="120"/>
      <c r="B27" s="120"/>
      <c r="C27" s="120" t="s">
        <v>316</v>
      </c>
      <c r="D27" s="120"/>
      <c r="E27" s="120"/>
      <c r="F27" s="120"/>
      <c r="G27" s="120"/>
      <c r="H27" s="120"/>
      <c r="I27" s="121">
        <v>6547.56</v>
      </c>
      <c r="J27" s="121">
        <v>6547.56</v>
      </c>
      <c r="K27" s="121">
        <v>6547.56</v>
      </c>
      <c r="L27" s="121"/>
      <c r="M27" s="121"/>
      <c r="N27" s="120"/>
      <c r="O27" s="120"/>
      <c r="P27" s="120"/>
      <c r="Q27" s="121"/>
      <c r="R27" s="121"/>
      <c r="S27" s="121"/>
      <c r="T27" s="121"/>
      <c r="U27" s="121"/>
      <c r="V27" s="121"/>
      <c r="W27" s="121"/>
    </row>
    <row r="28" s="1" customFormat="1" ht="52.5" customHeight="1" outlineLevel="1" spans="1:23">
      <c r="A28" s="120" t="s">
        <v>317</v>
      </c>
      <c r="B28" s="120" t="s">
        <v>318</v>
      </c>
      <c r="C28" s="120" t="s">
        <v>316</v>
      </c>
      <c r="D28" s="120" t="s">
        <v>72</v>
      </c>
      <c r="E28" s="120" t="s">
        <v>121</v>
      </c>
      <c r="F28" s="120" t="s">
        <v>122</v>
      </c>
      <c r="G28" s="120" t="s">
        <v>297</v>
      </c>
      <c r="H28" s="120" t="s">
        <v>298</v>
      </c>
      <c r="I28" s="121">
        <v>6547.56</v>
      </c>
      <c r="J28" s="121">
        <v>6547.56</v>
      </c>
      <c r="K28" s="121">
        <v>6547.56</v>
      </c>
      <c r="L28" s="121"/>
      <c r="M28" s="121"/>
      <c r="N28" s="120"/>
      <c r="O28" s="120"/>
      <c r="P28" s="120"/>
      <c r="Q28" s="121"/>
      <c r="R28" s="121"/>
      <c r="S28" s="121"/>
      <c r="T28" s="121"/>
      <c r="U28" s="121"/>
      <c r="V28" s="121"/>
      <c r="W28" s="121"/>
    </row>
    <row r="29" s="1" customFormat="1" ht="52.5" customHeight="1" spans="1:23">
      <c r="A29" s="120"/>
      <c r="B29" s="120"/>
      <c r="C29" s="120" t="s">
        <v>319</v>
      </c>
      <c r="D29" s="120"/>
      <c r="E29" s="120"/>
      <c r="F29" s="120"/>
      <c r="G29" s="120"/>
      <c r="H29" s="120"/>
      <c r="I29" s="121">
        <v>425000</v>
      </c>
      <c r="J29" s="121">
        <v>425000</v>
      </c>
      <c r="K29" s="121">
        <v>425000</v>
      </c>
      <c r="L29" s="121"/>
      <c r="M29" s="121"/>
      <c r="N29" s="120"/>
      <c r="O29" s="120"/>
      <c r="P29" s="120"/>
      <c r="Q29" s="121"/>
      <c r="R29" s="121"/>
      <c r="S29" s="121"/>
      <c r="T29" s="121"/>
      <c r="U29" s="121"/>
      <c r="V29" s="121"/>
      <c r="W29" s="121"/>
    </row>
    <row r="30" s="1" customFormat="1" ht="52.5" customHeight="1" outlineLevel="1" spans="1:23">
      <c r="A30" s="120" t="s">
        <v>293</v>
      </c>
      <c r="B30" s="120" t="s">
        <v>320</v>
      </c>
      <c r="C30" s="120" t="s">
        <v>319</v>
      </c>
      <c r="D30" s="120" t="s">
        <v>72</v>
      </c>
      <c r="E30" s="120" t="s">
        <v>110</v>
      </c>
      <c r="F30" s="120" t="s">
        <v>109</v>
      </c>
      <c r="G30" s="120" t="s">
        <v>270</v>
      </c>
      <c r="H30" s="120" t="s">
        <v>271</v>
      </c>
      <c r="I30" s="121">
        <v>5000</v>
      </c>
      <c r="J30" s="121">
        <v>5000</v>
      </c>
      <c r="K30" s="121">
        <v>5000</v>
      </c>
      <c r="L30" s="121"/>
      <c r="M30" s="121"/>
      <c r="N30" s="120"/>
      <c r="O30" s="120"/>
      <c r="P30" s="120"/>
      <c r="Q30" s="121"/>
      <c r="R30" s="121"/>
      <c r="S30" s="121"/>
      <c r="T30" s="121"/>
      <c r="U30" s="121"/>
      <c r="V30" s="121"/>
      <c r="W30" s="121"/>
    </row>
    <row r="31" s="1" customFormat="1" ht="52.5" customHeight="1" outlineLevel="1" spans="1:23">
      <c r="A31" s="120" t="s">
        <v>293</v>
      </c>
      <c r="B31" s="120" t="s">
        <v>320</v>
      </c>
      <c r="C31" s="120" t="s">
        <v>319</v>
      </c>
      <c r="D31" s="120" t="s">
        <v>72</v>
      </c>
      <c r="E31" s="120" t="s">
        <v>110</v>
      </c>
      <c r="F31" s="120" t="s">
        <v>109</v>
      </c>
      <c r="G31" s="120" t="s">
        <v>304</v>
      </c>
      <c r="H31" s="120" t="s">
        <v>305</v>
      </c>
      <c r="I31" s="121">
        <v>2000</v>
      </c>
      <c r="J31" s="121">
        <v>2000</v>
      </c>
      <c r="K31" s="121">
        <v>2000</v>
      </c>
      <c r="L31" s="121"/>
      <c r="M31" s="121"/>
      <c r="N31" s="120"/>
      <c r="O31" s="120"/>
      <c r="P31" s="120"/>
      <c r="Q31" s="121"/>
      <c r="R31" s="121"/>
      <c r="S31" s="121"/>
      <c r="T31" s="121"/>
      <c r="U31" s="121"/>
      <c r="V31" s="121"/>
      <c r="W31" s="121"/>
    </row>
    <row r="32" s="1" customFormat="1" ht="52.5" customHeight="1" outlineLevel="1" spans="1:23">
      <c r="A32" s="120" t="s">
        <v>293</v>
      </c>
      <c r="B32" s="120" t="s">
        <v>320</v>
      </c>
      <c r="C32" s="120" t="s">
        <v>319</v>
      </c>
      <c r="D32" s="120" t="s">
        <v>72</v>
      </c>
      <c r="E32" s="120" t="s">
        <v>110</v>
      </c>
      <c r="F32" s="120" t="s">
        <v>109</v>
      </c>
      <c r="G32" s="120" t="s">
        <v>306</v>
      </c>
      <c r="H32" s="120" t="s">
        <v>307</v>
      </c>
      <c r="I32" s="121">
        <v>2000</v>
      </c>
      <c r="J32" s="121">
        <v>2000</v>
      </c>
      <c r="K32" s="121">
        <v>2000</v>
      </c>
      <c r="L32" s="121"/>
      <c r="M32" s="121"/>
      <c r="N32" s="120"/>
      <c r="O32" s="120"/>
      <c r="P32" s="120"/>
      <c r="Q32" s="121"/>
      <c r="R32" s="121"/>
      <c r="S32" s="121"/>
      <c r="T32" s="121"/>
      <c r="U32" s="121"/>
      <c r="V32" s="121"/>
      <c r="W32" s="121"/>
    </row>
    <row r="33" s="1" customFormat="1" ht="52.5" customHeight="1" outlineLevel="1" spans="1:23">
      <c r="A33" s="120" t="s">
        <v>293</v>
      </c>
      <c r="B33" s="120" t="s">
        <v>320</v>
      </c>
      <c r="C33" s="120" t="s">
        <v>319</v>
      </c>
      <c r="D33" s="120" t="s">
        <v>72</v>
      </c>
      <c r="E33" s="120" t="s">
        <v>110</v>
      </c>
      <c r="F33" s="120" t="s">
        <v>109</v>
      </c>
      <c r="G33" s="120" t="s">
        <v>321</v>
      </c>
      <c r="H33" s="120" t="s">
        <v>322</v>
      </c>
      <c r="I33" s="121">
        <v>3000</v>
      </c>
      <c r="J33" s="121">
        <v>3000</v>
      </c>
      <c r="K33" s="121">
        <v>3000</v>
      </c>
      <c r="L33" s="121"/>
      <c r="M33" s="121"/>
      <c r="N33" s="120"/>
      <c r="O33" s="120"/>
      <c r="P33" s="120"/>
      <c r="Q33" s="121"/>
      <c r="R33" s="121"/>
      <c r="S33" s="121"/>
      <c r="T33" s="121"/>
      <c r="U33" s="121"/>
      <c r="V33" s="121"/>
      <c r="W33" s="121"/>
    </row>
    <row r="34" s="1" customFormat="1" ht="52.5" customHeight="1" outlineLevel="1" spans="1:23">
      <c r="A34" s="120" t="s">
        <v>293</v>
      </c>
      <c r="B34" s="120" t="s">
        <v>320</v>
      </c>
      <c r="C34" s="120" t="s">
        <v>319</v>
      </c>
      <c r="D34" s="120" t="s">
        <v>72</v>
      </c>
      <c r="E34" s="120" t="s">
        <v>110</v>
      </c>
      <c r="F34" s="120" t="s">
        <v>109</v>
      </c>
      <c r="G34" s="120" t="s">
        <v>295</v>
      </c>
      <c r="H34" s="120" t="s">
        <v>296</v>
      </c>
      <c r="I34" s="121">
        <v>47500</v>
      </c>
      <c r="J34" s="121">
        <v>47500</v>
      </c>
      <c r="K34" s="121">
        <v>47500</v>
      </c>
      <c r="L34" s="121"/>
      <c r="M34" s="121"/>
      <c r="N34" s="120"/>
      <c r="O34" s="120"/>
      <c r="P34" s="120"/>
      <c r="Q34" s="121"/>
      <c r="R34" s="121"/>
      <c r="S34" s="121"/>
      <c r="T34" s="121"/>
      <c r="U34" s="121"/>
      <c r="V34" s="121"/>
      <c r="W34" s="121"/>
    </row>
    <row r="35" s="1" customFormat="1" ht="52.5" customHeight="1" outlineLevel="1" spans="1:23">
      <c r="A35" s="120" t="s">
        <v>293</v>
      </c>
      <c r="B35" s="120" t="s">
        <v>320</v>
      </c>
      <c r="C35" s="120" t="s">
        <v>319</v>
      </c>
      <c r="D35" s="120" t="s">
        <v>72</v>
      </c>
      <c r="E35" s="120" t="s">
        <v>110</v>
      </c>
      <c r="F35" s="120" t="s">
        <v>109</v>
      </c>
      <c r="G35" s="120" t="s">
        <v>323</v>
      </c>
      <c r="H35" s="120" t="s">
        <v>324</v>
      </c>
      <c r="I35" s="121">
        <v>80000</v>
      </c>
      <c r="J35" s="121">
        <v>80000</v>
      </c>
      <c r="K35" s="121">
        <v>80000</v>
      </c>
      <c r="L35" s="121"/>
      <c r="M35" s="121"/>
      <c r="N35" s="120"/>
      <c r="O35" s="120"/>
      <c r="P35" s="120"/>
      <c r="Q35" s="121"/>
      <c r="R35" s="121"/>
      <c r="S35" s="121"/>
      <c r="T35" s="121"/>
      <c r="U35" s="121"/>
      <c r="V35" s="121"/>
      <c r="W35" s="121"/>
    </row>
    <row r="36" s="1" customFormat="1" ht="52.5" customHeight="1" outlineLevel="1" spans="1:23">
      <c r="A36" s="120" t="s">
        <v>293</v>
      </c>
      <c r="B36" s="120" t="s">
        <v>320</v>
      </c>
      <c r="C36" s="120" t="s">
        <v>319</v>
      </c>
      <c r="D36" s="120" t="s">
        <v>72</v>
      </c>
      <c r="E36" s="120" t="s">
        <v>110</v>
      </c>
      <c r="F36" s="120" t="s">
        <v>109</v>
      </c>
      <c r="G36" s="120" t="s">
        <v>310</v>
      </c>
      <c r="H36" s="120" t="s">
        <v>192</v>
      </c>
      <c r="I36" s="121">
        <v>2000</v>
      </c>
      <c r="J36" s="121">
        <v>2000</v>
      </c>
      <c r="K36" s="121">
        <v>2000</v>
      </c>
      <c r="L36" s="121"/>
      <c r="M36" s="121"/>
      <c r="N36" s="120"/>
      <c r="O36" s="120"/>
      <c r="P36" s="120"/>
      <c r="Q36" s="121"/>
      <c r="R36" s="121"/>
      <c r="S36" s="121"/>
      <c r="T36" s="121"/>
      <c r="U36" s="121"/>
      <c r="V36" s="121"/>
      <c r="W36" s="121"/>
    </row>
    <row r="37" s="1" customFormat="1" ht="52.5" customHeight="1" outlineLevel="1" spans="1:23">
      <c r="A37" s="120" t="s">
        <v>293</v>
      </c>
      <c r="B37" s="120" t="s">
        <v>320</v>
      </c>
      <c r="C37" s="120" t="s">
        <v>319</v>
      </c>
      <c r="D37" s="120" t="s">
        <v>72</v>
      </c>
      <c r="E37" s="120" t="s">
        <v>110</v>
      </c>
      <c r="F37" s="120" t="s">
        <v>109</v>
      </c>
      <c r="G37" s="120" t="s">
        <v>278</v>
      </c>
      <c r="H37" s="120" t="s">
        <v>279</v>
      </c>
      <c r="I37" s="121">
        <v>250000</v>
      </c>
      <c r="J37" s="121">
        <v>250000</v>
      </c>
      <c r="K37" s="121">
        <v>250000</v>
      </c>
      <c r="L37" s="121"/>
      <c r="M37" s="121"/>
      <c r="N37" s="120"/>
      <c r="O37" s="120"/>
      <c r="P37" s="120"/>
      <c r="Q37" s="121"/>
      <c r="R37" s="121"/>
      <c r="S37" s="121"/>
      <c r="T37" s="121"/>
      <c r="U37" s="121"/>
      <c r="V37" s="121"/>
      <c r="W37" s="121"/>
    </row>
    <row r="38" s="1" customFormat="1" ht="52.5" customHeight="1" outlineLevel="1" spans="1:23">
      <c r="A38" s="120" t="s">
        <v>293</v>
      </c>
      <c r="B38" s="120" t="s">
        <v>320</v>
      </c>
      <c r="C38" s="120" t="s">
        <v>319</v>
      </c>
      <c r="D38" s="120" t="s">
        <v>72</v>
      </c>
      <c r="E38" s="120" t="s">
        <v>110</v>
      </c>
      <c r="F38" s="120" t="s">
        <v>109</v>
      </c>
      <c r="G38" s="120" t="s">
        <v>325</v>
      </c>
      <c r="H38" s="120" t="s">
        <v>326</v>
      </c>
      <c r="I38" s="121">
        <v>1500</v>
      </c>
      <c r="J38" s="121">
        <v>1500</v>
      </c>
      <c r="K38" s="121">
        <v>1500</v>
      </c>
      <c r="L38" s="121"/>
      <c r="M38" s="121"/>
      <c r="N38" s="120"/>
      <c r="O38" s="120"/>
      <c r="P38" s="120"/>
      <c r="Q38" s="121"/>
      <c r="R38" s="121"/>
      <c r="S38" s="121"/>
      <c r="T38" s="121"/>
      <c r="U38" s="121"/>
      <c r="V38" s="121"/>
      <c r="W38" s="121"/>
    </row>
    <row r="39" s="1" customFormat="1" ht="52.5" customHeight="1" outlineLevel="1" spans="1:23">
      <c r="A39" s="120" t="s">
        <v>293</v>
      </c>
      <c r="B39" s="120" t="s">
        <v>320</v>
      </c>
      <c r="C39" s="120" t="s">
        <v>319</v>
      </c>
      <c r="D39" s="120" t="s">
        <v>72</v>
      </c>
      <c r="E39" s="120" t="s">
        <v>110</v>
      </c>
      <c r="F39" s="120" t="s">
        <v>109</v>
      </c>
      <c r="G39" s="120" t="s">
        <v>272</v>
      </c>
      <c r="H39" s="120" t="s">
        <v>273</v>
      </c>
      <c r="I39" s="121">
        <v>25000</v>
      </c>
      <c r="J39" s="121">
        <v>25000</v>
      </c>
      <c r="K39" s="121">
        <v>25000</v>
      </c>
      <c r="L39" s="121"/>
      <c r="M39" s="121"/>
      <c r="N39" s="120"/>
      <c r="O39" s="120"/>
      <c r="P39" s="120"/>
      <c r="Q39" s="121"/>
      <c r="R39" s="121"/>
      <c r="S39" s="121"/>
      <c r="T39" s="121"/>
      <c r="U39" s="121"/>
      <c r="V39" s="121"/>
      <c r="W39" s="121"/>
    </row>
    <row r="40" s="1" customFormat="1" ht="52.5" customHeight="1" outlineLevel="1" spans="1:23">
      <c r="A40" s="120" t="s">
        <v>293</v>
      </c>
      <c r="B40" s="120" t="s">
        <v>320</v>
      </c>
      <c r="C40" s="120" t="s">
        <v>319</v>
      </c>
      <c r="D40" s="120" t="s">
        <v>72</v>
      </c>
      <c r="E40" s="120" t="s">
        <v>110</v>
      </c>
      <c r="F40" s="120" t="s">
        <v>109</v>
      </c>
      <c r="G40" s="120" t="s">
        <v>313</v>
      </c>
      <c r="H40" s="120" t="s">
        <v>312</v>
      </c>
      <c r="I40" s="121">
        <v>7000</v>
      </c>
      <c r="J40" s="121">
        <v>7000</v>
      </c>
      <c r="K40" s="121">
        <v>7000</v>
      </c>
      <c r="L40" s="121"/>
      <c r="M40" s="121"/>
      <c r="N40" s="120"/>
      <c r="O40" s="120"/>
      <c r="P40" s="120"/>
      <c r="Q40" s="121"/>
      <c r="R40" s="121"/>
      <c r="S40" s="121"/>
      <c r="T40" s="121"/>
      <c r="U40" s="121"/>
      <c r="V40" s="121"/>
      <c r="W40" s="121"/>
    </row>
    <row r="41" s="1" customFormat="1" ht="30" customHeight="1" spans="1:23">
      <c r="A41" s="122" t="s">
        <v>56</v>
      </c>
      <c r="B41" s="122"/>
      <c r="C41" s="122"/>
      <c r="D41" s="122"/>
      <c r="E41" s="122"/>
      <c r="F41" s="122"/>
      <c r="G41" s="122"/>
      <c r="H41" s="122"/>
      <c r="I41" s="121">
        <v>882147.56</v>
      </c>
      <c r="J41" s="121">
        <v>582147.56</v>
      </c>
      <c r="K41" s="121">
        <v>582147.56</v>
      </c>
      <c r="L41" s="121"/>
      <c r="M41" s="121"/>
      <c r="N41" s="121"/>
      <c r="O41" s="121"/>
      <c r="P41" s="121"/>
      <c r="Q41" s="121"/>
      <c r="R41" s="121">
        <v>300000</v>
      </c>
      <c r="S41" s="121"/>
      <c r="T41" s="121"/>
      <c r="U41" s="121">
        <v>300000</v>
      </c>
      <c r="V41" s="121"/>
      <c r="W41" s="121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41:H4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rintOptions horizontalCentered="1"/>
  <pageMargins left="0.04" right="0.04" top="0.75" bottom="0.75" header="0.31" footer="0.31"/>
  <pageSetup paperSize="9" scale="75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Zeros="0" workbookViewId="0">
      <selection activeCell="A1" sqref="$A1:$XFD1048576"/>
    </sheetView>
  </sheetViews>
  <sheetFormatPr defaultColWidth="10.2857142857143" defaultRowHeight="15" customHeight="1"/>
  <cols>
    <col min="1" max="9" width="14.2857142857143" style="1" customWidth="1"/>
    <col min="10" max="10" width="34.2857142857143" style="1" customWidth="1"/>
    <col min="11" max="16384" width="10.2857142857143" style="1"/>
  </cols>
  <sheetData>
    <row r="1" s="1" customFormat="1" ht="18.75" customHeight="1" spans="1:10">
      <c r="A1" s="111"/>
      <c r="B1" s="111"/>
      <c r="C1" s="111"/>
      <c r="D1" s="111"/>
      <c r="E1" s="111"/>
      <c r="F1" s="111"/>
      <c r="G1" s="111"/>
      <c r="H1" s="111"/>
      <c r="I1" s="111"/>
      <c r="J1" s="112" t="s">
        <v>327</v>
      </c>
    </row>
    <row r="2" s="1" customFormat="1" ht="34.5" customHeight="1" spans="1:10">
      <c r="A2" s="113" t="str">
        <f>"2026"&amp;"年部门项目支出绩效目标表"</f>
        <v>2026年部门项目支出绩效目标表</v>
      </c>
      <c r="B2" s="113"/>
      <c r="C2" s="113"/>
      <c r="D2" s="113"/>
      <c r="E2" s="113"/>
      <c r="F2" s="113"/>
      <c r="G2" s="113"/>
      <c r="H2" s="113"/>
      <c r="I2" s="113"/>
      <c r="J2" s="113"/>
    </row>
    <row r="3" s="1" customFormat="1" ht="18.75" customHeight="1" spans="1:10">
      <c r="A3" s="111" t="str">
        <f>"单位名称："&amp;"瑞丽市人民政府外事办公室"</f>
        <v>单位名称：瑞丽市人民政府外事办公室</v>
      </c>
      <c r="B3" s="111"/>
      <c r="C3" s="111"/>
      <c r="D3" s="111"/>
      <c r="E3" s="111"/>
      <c r="F3" s="111"/>
      <c r="G3" s="111"/>
      <c r="H3" s="111"/>
      <c r="I3" s="111"/>
      <c r="J3" s="111"/>
    </row>
    <row r="4" s="1" customFormat="1" ht="22.5" customHeight="1" spans="1:10">
      <c r="A4" s="114" t="s">
        <v>328</v>
      </c>
      <c r="B4" s="114" t="s">
        <v>329</v>
      </c>
      <c r="C4" s="114" t="s">
        <v>330</v>
      </c>
      <c r="D4" s="114" t="s">
        <v>331</v>
      </c>
      <c r="E4" s="114" t="s">
        <v>332</v>
      </c>
      <c r="F4" s="114" t="s">
        <v>333</v>
      </c>
      <c r="G4" s="114" t="s">
        <v>334</v>
      </c>
      <c r="H4" s="114" t="s">
        <v>335</v>
      </c>
      <c r="I4" s="114" t="s">
        <v>336</v>
      </c>
      <c r="J4" s="114" t="s">
        <v>337</v>
      </c>
    </row>
    <row r="5" s="1" customFormat="1" ht="22.5" customHeight="1" spans="1:10">
      <c r="A5" s="114" t="s">
        <v>85</v>
      </c>
      <c r="B5" s="114" t="s">
        <v>86</v>
      </c>
      <c r="C5" s="114" t="s">
        <v>87</v>
      </c>
      <c r="D5" s="114" t="s">
        <v>88</v>
      </c>
      <c r="E5" s="114" t="s">
        <v>89</v>
      </c>
      <c r="F5" s="114" t="s">
        <v>90</v>
      </c>
      <c r="G5" s="114" t="s">
        <v>91</v>
      </c>
      <c r="H5" s="114" t="s">
        <v>92</v>
      </c>
      <c r="I5" s="114" t="s">
        <v>93</v>
      </c>
      <c r="J5" s="114" t="s">
        <v>94</v>
      </c>
    </row>
    <row r="6" s="1" customFormat="1" ht="52.5" customHeight="1" spans="1:10">
      <c r="A6" s="114" t="s">
        <v>72</v>
      </c>
      <c r="B6" s="114"/>
      <c r="C6" s="114"/>
      <c r="D6" s="114"/>
      <c r="E6" s="114"/>
      <c r="F6" s="114"/>
      <c r="G6" s="114"/>
      <c r="H6" s="114"/>
      <c r="I6" s="114"/>
      <c r="J6" s="114"/>
    </row>
    <row r="7" s="1" customFormat="1" ht="52.5" customHeight="1" outlineLevel="1" spans="1:10">
      <c r="A7" s="115" t="s">
        <v>299</v>
      </c>
      <c r="B7" s="115" t="s">
        <v>338</v>
      </c>
      <c r="C7" s="115" t="s">
        <v>339</v>
      </c>
      <c r="D7" s="115" t="s">
        <v>340</v>
      </c>
      <c r="E7" s="115" t="s">
        <v>341</v>
      </c>
      <c r="F7" s="115" t="s">
        <v>342</v>
      </c>
      <c r="G7" s="114" t="s">
        <v>343</v>
      </c>
      <c r="H7" s="114" t="s">
        <v>344</v>
      </c>
      <c r="I7" s="115" t="s">
        <v>345</v>
      </c>
      <c r="J7" s="115" t="s">
        <v>346</v>
      </c>
    </row>
    <row r="8" s="1" customFormat="1" ht="52.5" customHeight="1" outlineLevel="1" spans="1:10">
      <c r="A8" s="115" t="s">
        <v>299</v>
      </c>
      <c r="B8" s="115" t="s">
        <v>338</v>
      </c>
      <c r="C8" s="115" t="s">
        <v>339</v>
      </c>
      <c r="D8" s="115" t="s">
        <v>347</v>
      </c>
      <c r="E8" s="115" t="s">
        <v>348</v>
      </c>
      <c r="F8" s="115" t="s">
        <v>342</v>
      </c>
      <c r="G8" s="114" t="s">
        <v>349</v>
      </c>
      <c r="H8" s="114" t="s">
        <v>350</v>
      </c>
      <c r="I8" s="115" t="s">
        <v>345</v>
      </c>
      <c r="J8" s="115" t="s">
        <v>351</v>
      </c>
    </row>
    <row r="9" s="1" customFormat="1" ht="52.5" customHeight="1" outlineLevel="1" spans="1:10">
      <c r="A9" s="115" t="s">
        <v>299</v>
      </c>
      <c r="B9" s="115" t="s">
        <v>338</v>
      </c>
      <c r="C9" s="115" t="s">
        <v>352</v>
      </c>
      <c r="D9" s="115" t="s">
        <v>353</v>
      </c>
      <c r="E9" s="115" t="s">
        <v>354</v>
      </c>
      <c r="F9" s="115" t="s">
        <v>342</v>
      </c>
      <c r="G9" s="114" t="s">
        <v>355</v>
      </c>
      <c r="H9" s="114" t="s">
        <v>350</v>
      </c>
      <c r="I9" s="115" t="s">
        <v>345</v>
      </c>
      <c r="J9" s="115" t="s">
        <v>356</v>
      </c>
    </row>
    <row r="10" s="1" customFormat="1" ht="52.5" customHeight="1" outlineLevel="1" spans="1:10">
      <c r="A10" s="115" t="s">
        <v>299</v>
      </c>
      <c r="B10" s="115" t="s">
        <v>338</v>
      </c>
      <c r="C10" s="115" t="s">
        <v>357</v>
      </c>
      <c r="D10" s="115" t="s">
        <v>358</v>
      </c>
      <c r="E10" s="115" t="s">
        <v>359</v>
      </c>
      <c r="F10" s="115" t="s">
        <v>360</v>
      </c>
      <c r="G10" s="114" t="s">
        <v>355</v>
      </c>
      <c r="H10" s="114" t="s">
        <v>350</v>
      </c>
      <c r="I10" s="115" t="s">
        <v>345</v>
      </c>
      <c r="J10" s="115" t="s">
        <v>356</v>
      </c>
    </row>
    <row r="11" s="1" customFormat="1" ht="52.5" customHeight="1" outlineLevel="1" spans="1:10">
      <c r="A11" s="115" t="s">
        <v>316</v>
      </c>
      <c r="B11" s="115" t="s">
        <v>361</v>
      </c>
      <c r="C11" s="115" t="s">
        <v>339</v>
      </c>
      <c r="D11" s="115" t="s">
        <v>340</v>
      </c>
      <c r="E11" s="115" t="s">
        <v>362</v>
      </c>
      <c r="F11" s="115" t="s">
        <v>342</v>
      </c>
      <c r="G11" s="114" t="s">
        <v>349</v>
      </c>
      <c r="H11" s="114" t="s">
        <v>350</v>
      </c>
      <c r="I11" s="115" t="s">
        <v>345</v>
      </c>
      <c r="J11" s="115" t="s">
        <v>363</v>
      </c>
    </row>
    <row r="12" s="1" customFormat="1" ht="52.5" customHeight="1" outlineLevel="1" spans="1:10">
      <c r="A12" s="115" t="s">
        <v>316</v>
      </c>
      <c r="B12" s="115" t="s">
        <v>361</v>
      </c>
      <c r="C12" s="115" t="s">
        <v>339</v>
      </c>
      <c r="D12" s="115" t="s">
        <v>364</v>
      </c>
      <c r="E12" s="115" t="s">
        <v>365</v>
      </c>
      <c r="F12" s="115" t="s">
        <v>342</v>
      </c>
      <c r="G12" s="114" t="s">
        <v>349</v>
      </c>
      <c r="H12" s="114" t="s">
        <v>350</v>
      </c>
      <c r="I12" s="115" t="s">
        <v>345</v>
      </c>
      <c r="J12" s="115" t="s">
        <v>366</v>
      </c>
    </row>
    <row r="13" s="1" customFormat="1" ht="52.5" customHeight="1" outlineLevel="1" spans="1:10">
      <c r="A13" s="115" t="s">
        <v>316</v>
      </c>
      <c r="B13" s="115" t="s">
        <v>361</v>
      </c>
      <c r="C13" s="115" t="s">
        <v>352</v>
      </c>
      <c r="D13" s="115" t="s">
        <v>353</v>
      </c>
      <c r="E13" s="115" t="s">
        <v>367</v>
      </c>
      <c r="F13" s="115" t="s">
        <v>342</v>
      </c>
      <c r="G13" s="114" t="s">
        <v>349</v>
      </c>
      <c r="H13" s="114" t="s">
        <v>350</v>
      </c>
      <c r="I13" s="115" t="s">
        <v>345</v>
      </c>
      <c r="J13" s="115" t="s">
        <v>368</v>
      </c>
    </row>
    <row r="14" s="1" customFormat="1" ht="52.5" customHeight="1" outlineLevel="1" spans="1:10">
      <c r="A14" s="115" t="s">
        <v>316</v>
      </c>
      <c r="B14" s="115" t="s">
        <v>361</v>
      </c>
      <c r="C14" s="115" t="s">
        <v>357</v>
      </c>
      <c r="D14" s="115" t="s">
        <v>358</v>
      </c>
      <c r="E14" s="115" t="s">
        <v>369</v>
      </c>
      <c r="F14" s="115" t="s">
        <v>360</v>
      </c>
      <c r="G14" s="114" t="s">
        <v>370</v>
      </c>
      <c r="H14" s="114" t="s">
        <v>350</v>
      </c>
      <c r="I14" s="115" t="s">
        <v>345</v>
      </c>
      <c r="J14" s="115" t="s">
        <v>368</v>
      </c>
    </row>
    <row r="15" s="1" customFormat="1" ht="52.5" customHeight="1" outlineLevel="1" spans="1:10">
      <c r="A15" s="115" t="s">
        <v>319</v>
      </c>
      <c r="B15" s="115" t="s">
        <v>371</v>
      </c>
      <c r="C15" s="115" t="s">
        <v>339</v>
      </c>
      <c r="D15" s="115" t="s">
        <v>364</v>
      </c>
      <c r="E15" s="115" t="s">
        <v>372</v>
      </c>
      <c r="F15" s="115" t="s">
        <v>360</v>
      </c>
      <c r="G15" s="114" t="s">
        <v>355</v>
      </c>
      <c r="H15" s="114" t="s">
        <v>350</v>
      </c>
      <c r="I15" s="115" t="s">
        <v>345</v>
      </c>
      <c r="J15" s="115" t="s">
        <v>373</v>
      </c>
    </row>
    <row r="16" s="1" customFormat="1" ht="52.5" customHeight="1" outlineLevel="1" spans="1:10">
      <c r="A16" s="115" t="s">
        <v>319</v>
      </c>
      <c r="B16" s="115" t="s">
        <v>371</v>
      </c>
      <c r="C16" s="115" t="s">
        <v>352</v>
      </c>
      <c r="D16" s="115" t="s">
        <v>353</v>
      </c>
      <c r="E16" s="115" t="s">
        <v>374</v>
      </c>
      <c r="F16" s="115" t="s">
        <v>360</v>
      </c>
      <c r="G16" s="114" t="s">
        <v>355</v>
      </c>
      <c r="H16" s="114" t="s">
        <v>350</v>
      </c>
      <c r="I16" s="115" t="s">
        <v>345</v>
      </c>
      <c r="J16" s="115" t="s">
        <v>373</v>
      </c>
    </row>
    <row r="17" s="1" customFormat="1" ht="52.5" customHeight="1" outlineLevel="1" spans="1:10">
      <c r="A17" s="115" t="s">
        <v>319</v>
      </c>
      <c r="B17" s="115" t="s">
        <v>371</v>
      </c>
      <c r="C17" s="115" t="s">
        <v>352</v>
      </c>
      <c r="D17" s="115" t="s">
        <v>353</v>
      </c>
      <c r="E17" s="115" t="s">
        <v>375</v>
      </c>
      <c r="F17" s="115" t="s">
        <v>360</v>
      </c>
      <c r="G17" s="114" t="s">
        <v>355</v>
      </c>
      <c r="H17" s="114" t="s">
        <v>350</v>
      </c>
      <c r="I17" s="115" t="s">
        <v>345</v>
      </c>
      <c r="J17" s="115" t="s">
        <v>376</v>
      </c>
    </row>
    <row r="18" s="1" customFormat="1" ht="52.5" customHeight="1" outlineLevel="1" spans="1:10">
      <c r="A18" s="115" t="s">
        <v>319</v>
      </c>
      <c r="B18" s="115" t="s">
        <v>371</v>
      </c>
      <c r="C18" s="115" t="s">
        <v>352</v>
      </c>
      <c r="D18" s="115" t="s">
        <v>353</v>
      </c>
      <c r="E18" s="115" t="s">
        <v>377</v>
      </c>
      <c r="F18" s="115" t="s">
        <v>360</v>
      </c>
      <c r="G18" s="114" t="s">
        <v>355</v>
      </c>
      <c r="H18" s="114" t="s">
        <v>350</v>
      </c>
      <c r="I18" s="115" t="s">
        <v>345</v>
      </c>
      <c r="J18" s="115" t="s">
        <v>373</v>
      </c>
    </row>
    <row r="19" s="1" customFormat="1" ht="52.5" customHeight="1" outlineLevel="1" spans="1:10">
      <c r="A19" s="115" t="s">
        <v>319</v>
      </c>
      <c r="B19" s="115" t="s">
        <v>371</v>
      </c>
      <c r="C19" s="115" t="s">
        <v>352</v>
      </c>
      <c r="D19" s="115" t="s">
        <v>353</v>
      </c>
      <c r="E19" s="115" t="s">
        <v>378</v>
      </c>
      <c r="F19" s="115" t="s">
        <v>360</v>
      </c>
      <c r="G19" s="114" t="s">
        <v>355</v>
      </c>
      <c r="H19" s="114" t="s">
        <v>350</v>
      </c>
      <c r="I19" s="115" t="s">
        <v>345</v>
      </c>
      <c r="J19" s="115" t="s">
        <v>373</v>
      </c>
    </row>
    <row r="20" s="1" customFormat="1" ht="52.5" customHeight="1" outlineLevel="1" spans="1:10">
      <c r="A20" s="115" t="s">
        <v>319</v>
      </c>
      <c r="B20" s="115" t="s">
        <v>371</v>
      </c>
      <c r="C20" s="115" t="s">
        <v>357</v>
      </c>
      <c r="D20" s="115" t="s">
        <v>358</v>
      </c>
      <c r="E20" s="115" t="s">
        <v>379</v>
      </c>
      <c r="F20" s="115" t="s">
        <v>360</v>
      </c>
      <c r="G20" s="114" t="s">
        <v>355</v>
      </c>
      <c r="H20" s="114" t="s">
        <v>350</v>
      </c>
      <c r="I20" s="115" t="s">
        <v>345</v>
      </c>
      <c r="J20" s="115" t="s">
        <v>366</v>
      </c>
    </row>
    <row r="21" s="1" customFormat="1" ht="52.5" customHeight="1" outlineLevel="1" spans="1:10">
      <c r="A21" s="115" t="s">
        <v>319</v>
      </c>
      <c r="B21" s="115" t="s">
        <v>371</v>
      </c>
      <c r="C21" s="115" t="s">
        <v>380</v>
      </c>
      <c r="D21" s="115" t="s">
        <v>381</v>
      </c>
      <c r="E21" s="115" t="s">
        <v>382</v>
      </c>
      <c r="F21" s="115" t="s">
        <v>383</v>
      </c>
      <c r="G21" s="114" t="s">
        <v>384</v>
      </c>
      <c r="H21" s="114" t="s">
        <v>385</v>
      </c>
      <c r="I21" s="115" t="s">
        <v>345</v>
      </c>
      <c r="J21" s="115" t="s">
        <v>386</v>
      </c>
    </row>
    <row r="22" s="1" customFormat="1" ht="52.5" customHeight="1" outlineLevel="1" spans="1:10">
      <c r="A22" s="115" t="s">
        <v>314</v>
      </c>
      <c r="B22" s="115" t="s">
        <v>387</v>
      </c>
      <c r="C22" s="115" t="s">
        <v>339</v>
      </c>
      <c r="D22" s="115" t="s">
        <v>340</v>
      </c>
      <c r="E22" s="115" t="s">
        <v>388</v>
      </c>
      <c r="F22" s="115" t="s">
        <v>342</v>
      </c>
      <c r="G22" s="114" t="s">
        <v>87</v>
      </c>
      <c r="H22" s="114" t="s">
        <v>389</v>
      </c>
      <c r="I22" s="115" t="s">
        <v>345</v>
      </c>
      <c r="J22" s="115" t="s">
        <v>390</v>
      </c>
    </row>
    <row r="23" s="1" customFormat="1" ht="52.5" customHeight="1" outlineLevel="1" spans="1:10">
      <c r="A23" s="115" t="s">
        <v>314</v>
      </c>
      <c r="B23" s="115" t="s">
        <v>387</v>
      </c>
      <c r="C23" s="115" t="s">
        <v>339</v>
      </c>
      <c r="D23" s="115" t="s">
        <v>347</v>
      </c>
      <c r="E23" s="115" t="s">
        <v>391</v>
      </c>
      <c r="F23" s="115" t="s">
        <v>342</v>
      </c>
      <c r="G23" s="114" t="s">
        <v>87</v>
      </c>
      <c r="H23" s="114" t="s">
        <v>389</v>
      </c>
      <c r="I23" s="115" t="s">
        <v>345</v>
      </c>
      <c r="J23" s="115" t="s">
        <v>390</v>
      </c>
    </row>
    <row r="24" s="1" customFormat="1" ht="52.5" customHeight="1" outlineLevel="1" spans="1:10">
      <c r="A24" s="115" t="s">
        <v>314</v>
      </c>
      <c r="B24" s="115" t="s">
        <v>387</v>
      </c>
      <c r="C24" s="115" t="s">
        <v>352</v>
      </c>
      <c r="D24" s="115" t="s">
        <v>392</v>
      </c>
      <c r="E24" s="115" t="s">
        <v>393</v>
      </c>
      <c r="F24" s="115" t="s">
        <v>383</v>
      </c>
      <c r="G24" s="114" t="s">
        <v>394</v>
      </c>
      <c r="H24" s="114" t="s">
        <v>385</v>
      </c>
      <c r="I24" s="115" t="s">
        <v>345</v>
      </c>
      <c r="J24" s="115" t="s">
        <v>390</v>
      </c>
    </row>
    <row r="25" s="1" customFormat="1" ht="52.5" customHeight="1" outlineLevel="1" spans="1:10">
      <c r="A25" s="115" t="s">
        <v>302</v>
      </c>
      <c r="B25" s="115" t="s">
        <v>395</v>
      </c>
      <c r="C25" s="115" t="s">
        <v>339</v>
      </c>
      <c r="D25" s="115" t="s">
        <v>364</v>
      </c>
      <c r="E25" s="115" t="s">
        <v>396</v>
      </c>
      <c r="F25" s="115" t="s">
        <v>342</v>
      </c>
      <c r="G25" s="114" t="s">
        <v>397</v>
      </c>
      <c r="H25" s="114" t="s">
        <v>398</v>
      </c>
      <c r="I25" s="115" t="s">
        <v>345</v>
      </c>
      <c r="J25" s="115" t="s">
        <v>399</v>
      </c>
    </row>
    <row r="26" s="1" customFormat="1" ht="52.5" customHeight="1" outlineLevel="1" spans="1:10">
      <c r="A26" s="115" t="s">
        <v>302</v>
      </c>
      <c r="B26" s="115" t="s">
        <v>395</v>
      </c>
      <c r="C26" s="115" t="s">
        <v>352</v>
      </c>
      <c r="D26" s="115" t="s">
        <v>353</v>
      </c>
      <c r="E26" s="115" t="s">
        <v>400</v>
      </c>
      <c r="F26" s="115" t="s">
        <v>360</v>
      </c>
      <c r="G26" s="114" t="s">
        <v>355</v>
      </c>
      <c r="H26" s="114" t="s">
        <v>350</v>
      </c>
      <c r="I26" s="115" t="s">
        <v>345</v>
      </c>
      <c r="J26" s="115" t="s">
        <v>401</v>
      </c>
    </row>
    <row r="27" s="1" customFormat="1" ht="52.5" customHeight="1" outlineLevel="1" spans="1:10">
      <c r="A27" s="115" t="s">
        <v>302</v>
      </c>
      <c r="B27" s="115" t="s">
        <v>395</v>
      </c>
      <c r="C27" s="115" t="s">
        <v>352</v>
      </c>
      <c r="D27" s="115" t="s">
        <v>353</v>
      </c>
      <c r="E27" s="115" t="s">
        <v>402</v>
      </c>
      <c r="F27" s="115" t="s">
        <v>342</v>
      </c>
      <c r="G27" s="114" t="s">
        <v>355</v>
      </c>
      <c r="H27" s="114" t="s">
        <v>350</v>
      </c>
      <c r="I27" s="115" t="s">
        <v>345</v>
      </c>
      <c r="J27" s="115" t="s">
        <v>401</v>
      </c>
    </row>
    <row r="28" s="1" customFormat="1" ht="52.5" customHeight="1" outlineLevel="1" spans="1:10">
      <c r="A28" s="115" t="s">
        <v>302</v>
      </c>
      <c r="B28" s="115" t="s">
        <v>395</v>
      </c>
      <c r="C28" s="115" t="s">
        <v>352</v>
      </c>
      <c r="D28" s="115" t="s">
        <v>353</v>
      </c>
      <c r="E28" s="115" t="s">
        <v>403</v>
      </c>
      <c r="F28" s="115" t="s">
        <v>342</v>
      </c>
      <c r="G28" s="114" t="s">
        <v>355</v>
      </c>
      <c r="H28" s="114" t="s">
        <v>350</v>
      </c>
      <c r="I28" s="115" t="s">
        <v>345</v>
      </c>
      <c r="J28" s="115" t="s">
        <v>401</v>
      </c>
    </row>
    <row r="29" s="1" customFormat="1" ht="52.5" customHeight="1" outlineLevel="1" spans="1:10">
      <c r="A29" s="115" t="s">
        <v>302</v>
      </c>
      <c r="B29" s="115" t="s">
        <v>395</v>
      </c>
      <c r="C29" s="115" t="s">
        <v>357</v>
      </c>
      <c r="D29" s="115" t="s">
        <v>358</v>
      </c>
      <c r="E29" s="115" t="s">
        <v>404</v>
      </c>
      <c r="F29" s="115" t="s">
        <v>360</v>
      </c>
      <c r="G29" s="114" t="s">
        <v>355</v>
      </c>
      <c r="H29" s="114" t="s">
        <v>350</v>
      </c>
      <c r="I29" s="115" t="s">
        <v>345</v>
      </c>
      <c r="J29" s="115" t="s">
        <v>401</v>
      </c>
    </row>
    <row r="30" s="1" customFormat="1" ht="52.5" customHeight="1" outlineLevel="1" spans="1:10">
      <c r="A30" s="115" t="s">
        <v>302</v>
      </c>
      <c r="B30" s="115" t="s">
        <v>395</v>
      </c>
      <c r="C30" s="115" t="s">
        <v>380</v>
      </c>
      <c r="D30" s="115" t="s">
        <v>381</v>
      </c>
      <c r="E30" s="115" t="s">
        <v>382</v>
      </c>
      <c r="F30" s="115" t="s">
        <v>383</v>
      </c>
      <c r="G30" s="114" t="s">
        <v>405</v>
      </c>
      <c r="H30" s="114" t="s">
        <v>385</v>
      </c>
      <c r="I30" s="115" t="s">
        <v>345</v>
      </c>
      <c r="J30" s="115" t="s">
        <v>401</v>
      </c>
    </row>
    <row r="31" s="1" customFormat="1" ht="52.5" customHeight="1" outlineLevel="1" spans="1:10">
      <c r="A31" s="115" t="s">
        <v>292</v>
      </c>
      <c r="B31" s="115" t="s">
        <v>406</v>
      </c>
      <c r="C31" s="115" t="s">
        <v>339</v>
      </c>
      <c r="D31" s="115" t="s">
        <v>340</v>
      </c>
      <c r="E31" s="115" t="s">
        <v>362</v>
      </c>
      <c r="F31" s="115" t="s">
        <v>360</v>
      </c>
      <c r="G31" s="114" t="s">
        <v>407</v>
      </c>
      <c r="H31" s="114" t="s">
        <v>408</v>
      </c>
      <c r="I31" s="115" t="s">
        <v>345</v>
      </c>
      <c r="J31" s="115" t="s">
        <v>409</v>
      </c>
    </row>
    <row r="32" s="1" customFormat="1" ht="52.5" customHeight="1" outlineLevel="1" spans="1:10">
      <c r="A32" s="115" t="s">
        <v>292</v>
      </c>
      <c r="B32" s="115" t="s">
        <v>406</v>
      </c>
      <c r="C32" s="115" t="s">
        <v>339</v>
      </c>
      <c r="D32" s="115" t="s">
        <v>364</v>
      </c>
      <c r="E32" s="115" t="s">
        <v>365</v>
      </c>
      <c r="F32" s="115" t="s">
        <v>360</v>
      </c>
      <c r="G32" s="114" t="s">
        <v>355</v>
      </c>
      <c r="H32" s="114" t="s">
        <v>350</v>
      </c>
      <c r="I32" s="115" t="s">
        <v>345</v>
      </c>
      <c r="J32" s="115" t="s">
        <v>409</v>
      </c>
    </row>
    <row r="33" s="1" customFormat="1" ht="52.5" customHeight="1" outlineLevel="1" spans="1:10">
      <c r="A33" s="115" t="s">
        <v>292</v>
      </c>
      <c r="B33" s="115" t="s">
        <v>406</v>
      </c>
      <c r="C33" s="115" t="s">
        <v>352</v>
      </c>
      <c r="D33" s="115" t="s">
        <v>353</v>
      </c>
      <c r="E33" s="115" t="s">
        <v>367</v>
      </c>
      <c r="F33" s="115" t="s">
        <v>360</v>
      </c>
      <c r="G33" s="114" t="s">
        <v>355</v>
      </c>
      <c r="H33" s="114" t="s">
        <v>350</v>
      </c>
      <c r="I33" s="115" t="s">
        <v>345</v>
      </c>
      <c r="J33" s="115" t="s">
        <v>409</v>
      </c>
    </row>
  </sheetData>
  <mergeCells count="14">
    <mergeCell ref="A2:J2"/>
    <mergeCell ref="A3:E3"/>
    <mergeCell ref="A7:A10"/>
    <mergeCell ref="A11:A14"/>
    <mergeCell ref="A15:A21"/>
    <mergeCell ref="A22:A24"/>
    <mergeCell ref="A25:A30"/>
    <mergeCell ref="A31:A33"/>
    <mergeCell ref="B7:B10"/>
    <mergeCell ref="B11:B14"/>
    <mergeCell ref="B15:B21"/>
    <mergeCell ref="B22:B24"/>
    <mergeCell ref="B25:B30"/>
    <mergeCell ref="B31:B33"/>
  </mergeCells>
  <printOptions horizontalCentered="1"/>
  <pageMargins left="0.31" right="0.31" top="0.75" bottom="0.75" header="0.31" footer="0.31"/>
  <pageSetup paperSize="9" scale="80" pageOrder="overThenDown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县对下转移支付预算表09-1（瑞丽）</vt:lpstr>
      <vt:lpstr>县对下转移支付绩效目标表09-2（瑞丽）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张艳娇</cp:lastModifiedBy>
  <dcterms:created xsi:type="dcterms:W3CDTF">2026-01-29T00:32:00Z</dcterms:created>
  <dcterms:modified xsi:type="dcterms:W3CDTF">2026-02-10T17:14:31Z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62113EA1BDB19731E4CB79694E28338E_42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