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3065" tabRatio="882" firstSheet="8" activeTab="1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瑞丽）" sheetId="13" r:id="rId13"/>
    <sheet name="县对下转移支付绩效目标表09-2（瑞丽）" sheetId="14" r:id="rId14"/>
    <sheet name="新增资产配置表10" sheetId="15" r:id="rId15"/>
    <sheet name="上级补助项目支出预算表11" sheetId="16" r:id="rId16"/>
    <sheet name="部门项目中期规划预算表12" sheetId="17" r:id="rId17"/>
  </sheets>
  <definedNames>
    <definedName name="_xlnm._FilterDatabase" localSheetId="6" hidden="1">部门基本支出预算表04!$A$4:$W$43</definedName>
    <definedName name="_xlnm._FilterDatabase" localSheetId="7" hidden="1">'部门项目支出预算表05-1'!$A$4:$W$65</definedName>
  </definedNames>
  <calcPr calcId="144525"/>
</workbook>
</file>

<file path=xl/sharedStrings.xml><?xml version="1.0" encoding="utf-8"?>
<sst xmlns="http://schemas.openxmlformats.org/spreadsheetml/2006/main" count="576">
  <si>
    <t>预算01-1表</t>
  </si>
  <si>
    <t>单位:元</t>
  </si>
  <si>
    <t>收入</t>
  </si>
  <si>
    <t>支出</t>
  </si>
  <si>
    <t>项目</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</si>
  <si>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</si>
  <si>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</si>
  <si>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</si>
  <si>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</si>
  <si>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</si>
  <si>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</si>
  <si>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</si>
  <si>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</si>
  <si>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</si>
  <si>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</si>
  <si>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</si>
  <si>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</si>
  <si>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</si>
  <si>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</si>
  <si>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</si>
  <si>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</si>
  <si>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</si>
  <si>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</si>
  <si>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</si>
  <si>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</si>
  <si>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</si>
  <si>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</si>
  <si>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</si>
  <si>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</si>
  <si>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</si>
  <si>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</si>
  <si>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</si>
  <si>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</si>
  <si>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</si>
  <si>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</si>
  <si>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</si>
  <si>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</si>
  <si>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</si>
  <si>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</si>
  <si>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</si>
  <si>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</si>
  <si>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</si>
  <si>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二十六、债务发行费用支出</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</si>
  <si>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</si>
  <si>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</si>
  <si>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</si>
  <si>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</si>
  <si>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</si>
  <si>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</si>
  <si>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</si>
  <si>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</si>
  <si>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</si>
  <si>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</si>
  <si>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单位：元</t>
  </si>
  <si>
    <t>部门（单位）代码</t>
  </si>
  <si>
    <t>部门（单位）名称</t>
  </si>
  <si>
    <t>合计</t>
  </si>
  <si>
    <t>本年收入</t>
  </si>
  <si>
    <t>上年结转结余</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</si>
  <si>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</si>
  <si>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</si>
  <si>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</si>
  <si>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</si>
  <si>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</si>
  <si>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</si>
  <si>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</si>
  <si>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</si>
  <si>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</si>
  <si>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</si>
  <si>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</si>
  <si>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</si>
  <si>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105010</t>
  </si>
  <si>
    <t>瑞丽市第五民族中学</t>
  </si>
  <si>
    <t>预算01-3表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</si>
  <si>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</si>
  <si>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</si>
  <si>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</si>
  <si>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</si>
  <si>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</si>
  <si>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</si>
  <si>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</si>
  <si>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</si>
  <si>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</si>
  <si>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</si>
  <si>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</si>
  <si>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</si>
  <si>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</si>
  <si>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</si>
  <si>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</si>
  <si>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</si>
  <si>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</si>
  <si>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</si>
  <si>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</si>
  <si>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</si>
  <si>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</si>
  <si>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</si>
  <si>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</si>
  <si>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</si>
  <si>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</si>
  <si>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</si>
  <si>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</si>
  <si>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</si>
  <si>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</si>
  <si>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</si>
  <si>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2050203</t>
  </si>
  <si>
    <t>初中教育</t>
  </si>
  <si>
    <t>2050204</t>
  </si>
  <si>
    <t>高中教育</t>
  </si>
  <si>
    <t>20507</t>
  </si>
  <si>
    <t>特殊教育</t>
  </si>
  <si>
    <t>2050701</t>
  </si>
  <si>
    <t>特殊学校教育</t>
  </si>
  <si>
    <t>208</t>
  </si>
  <si>
    <t>社会保障和就业支出</t>
  </si>
  <si>
    <t>20805</t>
  </si>
  <si>
    <t>行政事业单位养老支出</t>
  </si>
  <si>
    <t>2080502</t>
  </si>
  <si>
    <t>事业单位离退休</t>
  </si>
  <si>
    <t>2080505</t>
  </si>
  <si>
    <t>机关事业单位基本养老保险缴费支出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</si>
  <si>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</si>
  <si>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</si>
  <si>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</si>
  <si>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</si>
  <si>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</si>
  <si>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</si>
  <si>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</si>
  <si>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</si>
  <si>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</si>
  <si>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</si>
  <si>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</si>
  <si>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</si>
  <si>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</si>
  <si>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</si>
  <si>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</si>
  <si>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</si>
  <si>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</si>
  <si>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</si>
  <si>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</si>
  <si>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</si>
  <si>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</si>
  <si>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</si>
  <si>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</si>
  <si>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</si>
  <si>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</si>
  <si>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</si>
  <si>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收        入</t>
  </si>
  <si>
    <t>支        出</t>
  </si>
  <si>
    <t>项      目</t>
  </si>
  <si>
    <t>预算数</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</si>
  <si>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</si>
  <si>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</si>
  <si>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</si>
  <si>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</si>
  <si>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</si>
  <si>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</si>
  <si>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</si>
  <si>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</si>
  <si>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</si>
  <si>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</si>
  <si>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</si>
  <si>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</si>
  <si>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</si>
  <si>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</si>
  <si>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</si>
  <si>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</si>
  <si>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</si>
  <si>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</si>
  <si>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</si>
  <si>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</si>
  <si>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</si>
  <si>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</si>
  <si>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</si>
  <si>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</si>
  <si>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</si>
  <si>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</si>
  <si>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</si>
  <si>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</si>
  <si>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</si>
  <si>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</si>
  <si>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</si>
  <si>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</si>
  <si>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</si>
  <si>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（二十七）债务发行费用支出</t>
  </si>
  <si>
    <t>二、年终结余结转</t>
  </si>
  <si>
    <t>预算02-2表</t>
  </si>
  <si>
    <t>部门预算支出功能分类科目</t>
  </si>
  <si>
    <t>人员经费</t>
  </si>
  <si>
    <t>公用经费</t>
  </si>
  <si>
    <t>预算03表</t>
  </si>
  <si>
    <t>“三公”经费合计</t>
  </si>
  <si>
    <t>因公出国（境）费</t>
  </si>
  <si>
    <t>公务用车购置及运行费</t>
  </si>
  <si>
    <t>公务接待费</t>
  </si>
  <si>
    <t>公务用车购置费</t>
  </si>
  <si>
    <t>公务用车运行费</t>
  </si>
  <si>
    <r>
      <rPr>
        <sz val="11"/>
        <color rgb="FF000000"/>
        <rFont val="宋体"/>
        <charset val="134"/>
      </rPr>
      <t>备注：因</t>
    </r>
    <r>
      <rPr>
        <sz val="11"/>
        <color rgb="FF000000"/>
        <rFont val="Calibri"/>
        <charset val="134"/>
      </rPr>
      <t>2026</t>
    </r>
    <r>
      <rPr>
        <sz val="11"/>
        <color rgb="FF000000"/>
        <rFont val="宋体"/>
        <charset val="134"/>
      </rPr>
      <t>年本部门无一般公共预算“三公”经费支出预算，本表无数据，此表公开空表。</t>
    </r>
  </si>
  <si>
    <t>预算04表</t>
  </si>
  <si>
    <t>单位名称</t>
  </si>
  <si>
    <t>项目代码</t>
  </si>
  <si>
    <t>项目名称</t>
  </si>
  <si>
    <t>功能科目编码</t>
  </si>
  <si>
    <t>功能科目名称</t>
  </si>
  <si>
    <t>部门经济科目编码</t>
  </si>
  <si>
    <t>部门经济科目名称</t>
  </si>
  <si>
    <t>资金来源</t>
  </si>
  <si>
    <t>总计</t>
  </si>
  <si>
    <t>已提前安排</t>
  </si>
  <si>
    <t>抵扣上年垫付资金</t>
  </si>
  <si>
    <t>本次下达</t>
  </si>
  <si>
    <t>另文下达</t>
  </si>
  <si>
    <t>财政拨款结转结余</t>
  </si>
  <si>
    <t>全年数</t>
  </si>
  <si>
    <t>16</t>
  </si>
  <si>
    <t>17</t>
  </si>
  <si>
    <t>18</t>
  </si>
  <si>
    <t>19</t>
  </si>
  <si>
    <t>20</t>
  </si>
  <si>
    <t>21</t>
  </si>
  <si>
    <t>22</t>
  </si>
  <si>
    <t>23</t>
  </si>
  <si>
    <t>533102221100000289817</t>
  </si>
  <si>
    <t>奖励性绩效</t>
  </si>
  <si>
    <t>30107</t>
  </si>
  <si>
    <t>绩效工资</t>
  </si>
  <si>
    <t>533102210000000022199</t>
  </si>
  <si>
    <t>奖金（事业）</t>
  </si>
  <si>
    <t>533102210000000022197</t>
  </si>
  <si>
    <t>基本工资（事业）</t>
  </si>
  <si>
    <t>30101</t>
  </si>
  <si>
    <t>基本工资</t>
  </si>
  <si>
    <t>533102231100001463587</t>
  </si>
  <si>
    <t>集中连片乡村教师生活补助</t>
  </si>
  <si>
    <t>30102</t>
  </si>
  <si>
    <t>津贴补贴</t>
  </si>
  <si>
    <t>533102210000000022200</t>
  </si>
  <si>
    <t>津贴补贴（事业）</t>
  </si>
  <si>
    <t>533102241100002152882</t>
  </si>
  <si>
    <t>事业人员优秀奖励</t>
  </si>
  <si>
    <t>533102221100000289831</t>
  </si>
  <si>
    <t>基础性绩效</t>
  </si>
  <si>
    <t>533102210000000022204</t>
  </si>
  <si>
    <t>基本养老保险</t>
  </si>
  <si>
    <t>30108</t>
  </si>
  <si>
    <t>机关事业单位基本养老保险缴费</t>
  </si>
  <si>
    <t>533102210000000022201</t>
  </si>
  <si>
    <t>大病补充保险</t>
  </si>
  <si>
    <t>30110</t>
  </si>
  <si>
    <t>职工基本医疗保险缴费</t>
  </si>
  <si>
    <t>533102210000000022207</t>
  </si>
  <si>
    <t>事业医疗保险</t>
  </si>
  <si>
    <t>533102210000000022205</t>
  </si>
  <si>
    <t>生育保险</t>
  </si>
  <si>
    <t>533102210000000022203</t>
  </si>
  <si>
    <t>30111</t>
  </si>
  <si>
    <t>公务员医疗补助缴费</t>
  </si>
  <si>
    <t>533102210000000022202</t>
  </si>
  <si>
    <t>工伤保险</t>
  </si>
  <si>
    <t>30112</t>
  </si>
  <si>
    <t>其他社会保障缴费</t>
  </si>
  <si>
    <t>533102210000000022206</t>
  </si>
  <si>
    <t>失业保险</t>
  </si>
  <si>
    <t>533102210000000022210</t>
  </si>
  <si>
    <t>30113</t>
  </si>
  <si>
    <t>533102251100003649515</t>
  </si>
  <si>
    <t>编外人员经费</t>
  </si>
  <si>
    <t>30199</t>
  </si>
  <si>
    <t>其他工资福利支出</t>
  </si>
  <si>
    <t>533102251100003649498</t>
  </si>
  <si>
    <t>教育部门编外聘用人员保险（非教师）</t>
  </si>
  <si>
    <t>533102210000000022601</t>
  </si>
  <si>
    <t>一般公用经费</t>
  </si>
  <si>
    <t>30201</t>
  </si>
  <si>
    <t>办公费</t>
  </si>
  <si>
    <t>30226</t>
  </si>
  <si>
    <t>劳务费</t>
  </si>
  <si>
    <t>533102261100005051490</t>
  </si>
  <si>
    <t>公用经费中的工会经费</t>
  </si>
  <si>
    <t>30228</t>
  </si>
  <si>
    <t>工会经费</t>
  </si>
  <si>
    <t>30218</t>
  </si>
  <si>
    <t>专用材料费</t>
  </si>
  <si>
    <t>30299</t>
  </si>
  <si>
    <t>其他商品和服务支出</t>
  </si>
  <si>
    <t>533102261100005051485</t>
  </si>
  <si>
    <t>公用经费安排的其他工资福利支出</t>
  </si>
  <si>
    <t>30114</t>
  </si>
  <si>
    <t>医疗费</t>
  </si>
  <si>
    <t>533102210000000022223</t>
  </si>
  <si>
    <t>退休公用经费</t>
  </si>
  <si>
    <t>533102210000000022219</t>
  </si>
  <si>
    <t>533102261100004936128</t>
  </si>
  <si>
    <t>普通高中教学质量奖励经费</t>
  </si>
  <si>
    <t>预算05-1表</t>
  </si>
  <si>
    <t>项目分类</t>
  </si>
  <si>
    <t>项目单位</t>
  </si>
  <si>
    <t>经济科目编码</t>
  </si>
  <si>
    <t>经济科目名称</t>
  </si>
  <si>
    <t>本年拨款</t>
  </si>
  <si>
    <t>其中：本次下达</t>
  </si>
  <si>
    <t>城乡义务教育寄宿制小学（或初中）公用经费</t>
  </si>
  <si>
    <t>民生类</t>
  </si>
  <si>
    <t>533102231100001122627</t>
  </si>
  <si>
    <t>城乡义务教育普通初中教育公用经费</t>
  </si>
  <si>
    <t>533102231100001122623</t>
  </si>
  <si>
    <t>初中或（小学）特教和随班就读残疾学生公用经费</t>
  </si>
  <si>
    <t>533102231100001122632</t>
  </si>
  <si>
    <t>初中教育家庭经济困难非寄宿学生生活补助经费</t>
  </si>
  <si>
    <t>533102231100001122637</t>
  </si>
  <si>
    <t>30308</t>
  </si>
  <si>
    <t>助学金</t>
  </si>
  <si>
    <t>初中教育家庭经济困难寄宿学生生活补助经费</t>
  </si>
  <si>
    <t>533102231100001122649</t>
  </si>
  <si>
    <t>单位资金安排其他项目自有资金</t>
  </si>
  <si>
    <t>事业发展类</t>
  </si>
  <si>
    <t>533102241100002649793</t>
  </si>
  <si>
    <t>单位自有资金课后延时服务项目经费</t>
  </si>
  <si>
    <t>533102241100002141413</t>
  </si>
  <si>
    <t>高中学费、住宿费单位自有资金</t>
  </si>
  <si>
    <t>533102221100000745002</t>
  </si>
  <si>
    <t>30209</t>
  </si>
  <si>
    <t>物业管理费</t>
  </si>
  <si>
    <t>30211</t>
  </si>
  <si>
    <t>差旅费</t>
  </si>
  <si>
    <t>30213</t>
  </si>
  <si>
    <t>维修（护）费</t>
  </si>
  <si>
    <t>30215</t>
  </si>
  <si>
    <t>会议费</t>
  </si>
  <si>
    <t>30216</t>
  </si>
  <si>
    <t>培训费</t>
  </si>
  <si>
    <t>30239</t>
  </si>
  <si>
    <t>其他交通费用</t>
  </si>
  <si>
    <t>基层党组织开展活动经费</t>
  </si>
  <si>
    <t>533102241100002149742</t>
  </si>
  <si>
    <t>机关事业单位职工及军人抚恤金补助专项经费</t>
  </si>
  <si>
    <t>533102251100003635210</t>
  </si>
  <si>
    <t>30305</t>
  </si>
  <si>
    <t>生活补助</t>
  </si>
  <si>
    <t>历年高中学费、住宿费单位自有资金</t>
  </si>
  <si>
    <t>533102261100004932378</t>
  </si>
  <si>
    <t>30202</t>
  </si>
  <si>
    <t>印刷费</t>
  </si>
  <si>
    <t>普通高中国家二等助学金专项经费</t>
  </si>
  <si>
    <t>533102231100001122644</t>
  </si>
  <si>
    <t>普通高中国家一等助学金专项经费</t>
  </si>
  <si>
    <t>533102231100001122654</t>
  </si>
  <si>
    <t>普通高中建档立卡家庭经济困难学生免学杂费专项经费</t>
  </si>
  <si>
    <t>533102231100001122641</t>
  </si>
  <si>
    <t>普通高中建档立卡家庭经济困难学生生活费补助经费</t>
  </si>
  <si>
    <t>533102261100005048513</t>
  </si>
  <si>
    <t>普通高中教育公用经费</t>
  </si>
  <si>
    <t>533102231100001122625</t>
  </si>
  <si>
    <t>30214</t>
  </si>
  <si>
    <t>租赁费</t>
  </si>
  <si>
    <t>30227</t>
  </si>
  <si>
    <t>委托业务费</t>
  </si>
  <si>
    <t>30903</t>
  </si>
  <si>
    <t>专用设备购置</t>
  </si>
  <si>
    <t>31002</t>
  </si>
  <si>
    <t>办公设备购置</t>
  </si>
  <si>
    <t>义务教育学生营养改善计划专项经费</t>
  </si>
  <si>
    <t>533102231100001122633</t>
  </si>
  <si>
    <t>预算05-2表</t>
  </si>
  <si>
    <t>单位名称、项目名称</t>
  </si>
  <si>
    <t>项目年度绩效目标</t>
  </si>
  <si>
    <t>一级指标</t>
  </si>
  <si>
    <t>二级指标</t>
  </si>
  <si>
    <t>三级指标</t>
  </si>
  <si>
    <t>指标性质</t>
  </si>
  <si>
    <t>指标值</t>
  </si>
  <si>
    <t>度量单位</t>
  </si>
  <si>
    <t>指标属性</t>
  </si>
  <si>
    <t>指标内容</t>
  </si>
  <si>
    <t>提升城乡义务教育教学质量。</t>
  </si>
  <si>
    <t>产出指标</t>
  </si>
  <si>
    <t>数量指标</t>
  </si>
  <si>
    <t>初中随班就读残疾学生警方</t>
  </si>
  <si>
    <t>=</t>
  </si>
  <si>
    <t>126</t>
  </si>
  <si>
    <t>元</t>
  </si>
  <si>
    <t>定量指标</t>
  </si>
  <si>
    <t>1人*126元=1260元</t>
  </si>
  <si>
    <t>效益指标</t>
  </si>
  <si>
    <t>社会效益</t>
  </si>
  <si>
    <t>提升教育关爱</t>
  </si>
  <si>
    <t>可行</t>
  </si>
  <si>
    <t>定性指标</t>
  </si>
  <si>
    <t>9月份在校学生人数为依据，按时、足额下达城乡义务教育学校生均公用经费补助资金。残疾学生按照6000元/生.年的标准执行,市级配套比例为2.1%，即126元/生.年的标准执行。确保我州所有城乡义务教育学校公用经费补助资金能够有效保障。</t>
  </si>
  <si>
    <t>满意度指标</t>
  </si>
  <si>
    <t>服务对象满意度</t>
  </si>
  <si>
    <t>满意度</t>
  </si>
  <si>
    <t>&gt;=</t>
  </si>
  <si>
    <t>96</t>
  </si>
  <si>
    <t>%</t>
  </si>
  <si>
    <t>126元/生.年的标准执行</t>
  </si>
  <si>
    <t xml:space="preserve">完善国家资助政策体系，加快普及高中阶段教育，切实解决普通高中家庭经济困难学生就学问题。统筹安排中央补助资金和省级应分担资金，确保国家助学资金落实到位。
</t>
  </si>
  <si>
    <t>享受普通高中国家二等助学金人数</t>
  </si>
  <si>
    <t>97</t>
  </si>
  <si>
    <t>人</t>
  </si>
  <si>
    <t>根据财教[2010]356号、云财教〔2011〕17号、云财教[2015]181号文件要求，普通高中在校学生总数的35%，国家助学金所需资金由中央与地方按比例分担。从2015年春季学期起资助标准按等级调整：一等：生/年/2500. 二等：生/年/1500.
5.认真贯彻落实《财政部  教育部关于建立普通高中家庭经济困难学生资助制度的意见》（财教〔2010〕356号）精神，完善国家资助政策体系。</t>
  </si>
  <si>
    <t>经济效益</t>
  </si>
  <si>
    <t>二等助学金人均标准</t>
  </si>
  <si>
    <t>1800</t>
  </si>
  <si>
    <t>人次</t>
  </si>
  <si>
    <t>95</t>
  </si>
  <si>
    <t>年度绩效目标：历年结余资金可再次申请返还，用于补充学校经费开支。</t>
  </si>
  <si>
    <t>高中学费住宿费自由资金历年结余</t>
  </si>
  <si>
    <t>60000</t>
  </si>
  <si>
    <t>2026高中学费住宿费自由资金历年结余</t>
  </si>
  <si>
    <t>补充办公经费</t>
  </si>
  <si>
    <t>100</t>
  </si>
  <si>
    <t>2026高中学费住宿费自由资金历年结余，用于补充办公经费。</t>
  </si>
  <si>
    <t xml:space="preserve">
减轻我校享受遗属补助人员的经济负担，提升生活质量，切实保障好困难群体的基本生活。</t>
  </si>
  <si>
    <t>救助人数</t>
  </si>
  <si>
    <t>1.00</t>
  </si>
  <si>
    <t>元/人</t>
  </si>
  <si>
    <t>1人*6116.40元/年=6116.40元。</t>
  </si>
  <si>
    <t>基本生活保障</t>
  </si>
  <si>
    <t>509.70</t>
  </si>
  <si>
    <t>元/人*月</t>
  </si>
  <si>
    <t>受补助人员满意度</t>
  </si>
  <si>
    <t>做好建档立卡等家庭经济困难学生（含非建档立卡的家庭经济困难残疾学生、农村低保家庭学生、农村特困救助供养学生）认定工作，以保证学校正常运转发挥省级统筹作用，结合精准扶贫的要求，确保政策落实到位。</t>
  </si>
  <si>
    <t>全校资助人数</t>
  </si>
  <si>
    <t>68</t>
  </si>
  <si>
    <t xml:space="preserve">根据云教函【2016】397号、瑞丽市教育体育局普通高中建档立卡贫困户家庭经济困难学生免学杂费实施方案，为保障建档立卡贫困户学生接受普通高中教育的机会，除享受其他政策外，再给予每人每年1000元、800元的免学费补助，其中：瑞丽市第一民族中学每人每年1000元，瑞丽市第三民族中学和瑞丽市第五民族中学每人每年800元.资金由中央、省级财政和市级财政按照80%:14%:6%承担。
</t>
  </si>
  <si>
    <t>提升社会关注度</t>
  </si>
  <si>
    <t>90%</t>
  </si>
  <si>
    <t>2026年绩效目标：1、9月份在校学生人数为依据，按时、足额下达城乡义务教育学校生均公用经费补助资金。确保我州所有城乡义务教育学校公用经费补助资金能够有效保障学校正常运转，不因资金短缺而影响学校正常的教育教学秩序，确保教师培训所需资金得到有效保障。
2、用经费补助资金由中央、省和州市按照比例分担,我州具体分担比例为中央承担80%，省级承担17%，州级承担0.9%，市级承担2.1%。教育部门在收到上级财政部门公用经费补助资金后,应在30日内及时将资金拨付到各学校。
3、843人*19.74元/人/年=16640.82元.</t>
  </si>
  <si>
    <t>19.74（人/年/元）</t>
  </si>
  <si>
    <t>16640.82</t>
  </si>
  <si>
    <t>843人*19.74元/人/年=16640.82元.</t>
  </si>
  <si>
    <t>九年义务教育巩固率</t>
  </si>
  <si>
    <t>85</t>
  </si>
  <si>
    <t>92</t>
  </si>
  <si>
    <t>完善国家资助政策体系，加快普及高中阶段教育，切实解决普通高中家庭经济困难学生就学问题。统筹安排中央补助资金和省级应分担资金，确保国家助学资金落实到位。</t>
  </si>
  <si>
    <t>享受普通高中国家助学金人数</t>
  </si>
  <si>
    <t>33</t>
  </si>
  <si>
    <t>1、根据财教[2010]356号、云财教〔2011〕17号、云财教[2015]181号、云财教〔2024〕310号、云财教〔2024〕181号文件要求，普通高中在校学生总数的35%，国家助学金所需资金由中央与地方按比例分担。从资助标准按等级调整：一等：生/年/2800. 二等：生/年/1800.
2、中央80%、省级17%、州级0.9%、市级2.1%比例。</t>
  </si>
  <si>
    <t>增加贫困家庭经济收入</t>
  </si>
  <si>
    <t>1940.40</t>
  </si>
  <si>
    <t>1、根据财教[2010]356号、云财教〔2011〕17号、云财教[2015]181号、云财教〔2024〕310号、云财教〔2024〕181号文件要求，普通高中在校学生总数的35%，国家助学金所需资金由中央与地方按比例分担。从资助标准按等级调整：一等：生/年/2800. 二等：生/年/1800.
2、中央80%、省级17%、州级0.9%、市级2.1%比例</t>
  </si>
  <si>
    <t>2026年度绩效目标：9月份高中在校学生人数为依据，按时、足额下达高中教育公用经费补助资金。另外，按照收费标准，高中学费800元/人.年，住宿费160元/人.年的标准执行收费，100%比例返还资金，补充经费校所有高中教育教学正常运转，不因资金短缺而影响学校正常的教育教学秩序，确保教师培训所需资金得到有效保障。</t>
  </si>
  <si>
    <t>960元人/学期</t>
  </si>
  <si>
    <t>654</t>
  </si>
  <si>
    <t>9月份高中在校学生人数为依据，按时、足额下达高中教育公用经费补助资金。另外，按照收费标准，高中学费400元/人.学期，住宿费80元/人.学期的标准执行收费，100%比例返还资金，补充经费校所有高中教育教学正常运转，不因资金短缺而影响学校正常的教育教学秩序，确保教师培训所需资金得到有效保障。</t>
  </si>
  <si>
    <t>可持续影响</t>
  </si>
  <si>
    <t>提高学生学习能力</t>
  </si>
  <si>
    <t>90</t>
  </si>
  <si>
    <t>9月份高中在校学生人数为依据，按时、足额下达高中教育公用经费补助资金。另外，按照收费标准，高中学费800元/人.年，住宿费160元/人.年的标准执行收费，100%比例返还资金，补充经费校所有高中教育教学正常运转，不因资金短缺而影响学校正常的教育教学秩序，确保教师培训所需资金得到有效保障。</t>
  </si>
  <si>
    <t>90.5</t>
  </si>
  <si>
    <t>年度绩效目标：切实规范义务教育阶段学校课后服务收费行为，提高学生学习兴趣，丰富校园文化生活，减轻学生家长负担。</t>
  </si>
  <si>
    <t>年度金额</t>
  </si>
  <si>
    <t>322200</t>
  </si>
  <si>
    <t>切实规范义务教育阶段学校课后服务收费行为，提高学生学习兴趣，丰富校园文化生活，减轻学生家长负担。</t>
  </si>
  <si>
    <t>减轻家长负担</t>
  </si>
  <si>
    <t>有效</t>
  </si>
  <si>
    <t>切实做好高中阶段建档立卡贫困户学生资助工作，保障贫困家庭子女都能接受公平有质量的教育。</t>
  </si>
  <si>
    <t>获补助金额</t>
  </si>
  <si>
    <t>1.05</t>
  </si>
  <si>
    <t>万元</t>
  </si>
  <si>
    <t>2026年普通高中享受家庭经济困难学生生活补助经费人数</t>
  </si>
  <si>
    <t>知晓率</t>
  </si>
  <si>
    <t>1、普通高中建档立卡贫困学生按每生每年2500元的标准给予补助。资助政策从2017年秋季学期起执行，补助资金省和州（市）分担。
2、2500元/生.年。 
3、省级85%,州级4.5%，市级10.5%比例。
4、切实做好高中阶段建档立卡贫困户学生资助工作，保障贫困家庭子女都能接受公平有质量的教育。</t>
  </si>
  <si>
    <t>94</t>
  </si>
  <si>
    <t xml:space="preserve">以9月份在校寄宿制学生人数600人为依据，按时、足额下达城乡义务教育学校生均公用经费补助资金。按照中央80%、省级17%、州级0.9%、市级2.1%比例拨付经费，确保我校所有城乡义务教育学校公用经费补助资金正常运转.不因资金短缺而影响学校正常的教育教学秩序，确保教师培训所需资金得到有效保障。
</t>
  </si>
  <si>
    <t>9月份寄宿学生人数</t>
  </si>
  <si>
    <t>400</t>
  </si>
  <si>
    <t xml:space="preserve">以9月份在校学生人数为依据，按时、足额下达城乡义务教育学校生均公用经费补助资金。城乡义务教育学校生均公用经费拨款标准按照初中940元/生.年的标准执行,对寄宿制学校按照寄宿学生数每生每年再增加300元的公用经费补助，残疾学生6000元/生.年的标，确保我校所有城乡义务教育学校公用经费补助资金正常运转.不因资金短缺而影响学校正常的教育教学秩序，确保教师培训所需资金得到有效保障。
</t>
  </si>
  <si>
    <t>政策知晓率</t>
  </si>
  <si>
    <t>98</t>
  </si>
  <si>
    <t xml:space="preserve">贯彻落实全国、全省、全州组织工作会议精神，围绕省委“3815”战略和州委“三支柱一标杆”主攻方向，把讲政治、守纪律、负责任、有效率的要求贯穿机关党的建设高质量发展各方面全过程，着力建设让党中央放心、让人民群众满意的模范学校。按照在职党员每年150元/人的标准，共29名党员，将基层党组织开展活动经费用在实处，加强基层党组织建设。
</t>
  </si>
  <si>
    <t>项目收益党员人均经费</t>
  </si>
  <si>
    <t>150</t>
  </si>
  <si>
    <t>基层党组织开展活动经费：按照在职党员每年150元/人的标准将基层党组织开展活动经费列入本单位部门预算。</t>
  </si>
  <si>
    <t>切实加强基层党组织建设</t>
  </si>
  <si>
    <t>基层党组织开展活动经费：按照在职党员每年150元/人的标准将基层党组织开展活动经费列入本单位部门预算。按照在职党员每年150元/人的标准将基层党组织开展活动经费列入本单位部门预算.</t>
  </si>
  <si>
    <t>党员满意度</t>
  </si>
  <si>
    <t>基层党组织开展活动经费：按照在职党员每年150元/人的标准将基层党组织开展活动经费列入本单位部门预算。按照在职党员每年150元/人的标准将基层党组织开展活动经费列入本单位部门预算。</t>
  </si>
  <si>
    <t>年度绩效目标:
1、深入贯彻落实党的二十大精神,进一步完善覆盖全学段学生资助体系，巩固城乡义务教育经费保障机制，对城乡义务教育学校寄宿学生提供生活补助，帮助家庭经济困难学生顺利就学，提升义务教育巩固率。
2、1250（人/年/元）。其中，中央50%、省级42.5%、州级2.25%、市级5.25%比例。</t>
  </si>
  <si>
    <t>初中学阶段资助人数（人）</t>
  </si>
  <si>
    <t>600</t>
  </si>
  <si>
    <t xml:space="preserve">
1、深入贯彻落实党的二十大精神,进一步完善覆盖全学段学生资助体系，巩固城乡义务教育经费保障机制，对城乡义务教育学校寄宿学生提供生活补助，帮助家庭经济困难学生顺利就学，提升义务教育巩固率。
2、1250（人/年/元）。其中，中央50%、省级42.5%、州级2.25%、市级5.25%比例。</t>
  </si>
  <si>
    <t>减轻家庭经济困难学生负担</t>
  </si>
  <si>
    <t>39378</t>
  </si>
  <si>
    <t>家长满意度</t>
  </si>
  <si>
    <t xml:space="preserve">深入贯彻落实党的二十大精神,进一步完善覆盖全学段学生资助体系，巩固城乡义务教育经费保障机制，对城乡义务教育学校寄宿学生提供生活补助，帮助家庭经济困难学生顺利就学，提升义务教育巩固率。
</t>
  </si>
  <si>
    <t>初中阶段非寄宿制资助人数（人）</t>
  </si>
  <si>
    <t>243</t>
  </si>
  <si>
    <t xml:space="preserve">
1、深入贯彻落实党的二十大精神,进一步完善覆盖全学段学生资助体系，巩固城乡义务教育经费保障机制，对城乡义务教育学校寄宿学生提供生活补助，帮助家庭经济困难学生顺利就学，提升义务教育巩固率。
2、750（人/年/元）。其中，中央50%、省级42.5%、州级2.25%、市级5.25%比例。</t>
  </si>
  <si>
    <t>补助对象对政策的知晓度</t>
  </si>
  <si>
    <t>100%</t>
  </si>
  <si>
    <t xml:space="preserve">
本年度绩效目标：针对普通高中生生均公用经费财政拨款较低的实际，为提高普通高中教育经费保障能力、提升高中运转水平、确保学校各项教育教学工作顺利开展，保证高中教育教学正常运转，不因资金短缺而影响学校正常的教育教学秩序，确保教师培训以及学校正常运转所需资金得到有效保障。</t>
  </si>
  <si>
    <t>普通高中9月份在册在校学生人数</t>
  </si>
  <si>
    <t xml:space="preserve">
普通高中学校生均公用经费以9月份事业报表在校学生人数为依据，按照1500元/生.年标准执行。其中，省级1200*20%，市级1200*80%+300。</t>
  </si>
  <si>
    <t>补助对象政策知晓率</t>
  </si>
  <si>
    <t>99</t>
  </si>
  <si>
    <t>享受公用经费补助学校满意度</t>
  </si>
  <si>
    <t>成本指标</t>
  </si>
  <si>
    <t>经济成本指标</t>
  </si>
  <si>
    <t>资产设备购置</t>
  </si>
  <si>
    <t>&lt;=</t>
  </si>
  <si>
    <t>250000</t>
  </si>
  <si>
    <t>资产设备购置完成金额</t>
  </si>
  <si>
    <t>我校积极争取其他资金补充办公经费预计35000.00元，用于支持学校教育发展，确实提升教育教学质量水平。按实际年度安排补充办公经费，支持学校教育发展，提升教育教学质量水平。</t>
  </si>
  <si>
    <t>支持学校教育发展</t>
  </si>
  <si>
    <t>350000</t>
  </si>
  <si>
    <t>按实际年度安排补充办公经费，支持学校教育发展，提升教育教学质量水平。</t>
  </si>
  <si>
    <t>提升教育教学质量</t>
  </si>
  <si>
    <t>空按实际年度安排补充办公经费，支持学校教育发展，提升教育教学质量水平。</t>
  </si>
  <si>
    <t>2026年绩效目标：1.根据瑞丽市教育体育局农村义务教育学生营养改善计划实施方案，通过实施农村义务教育学生营养改善计划，使全市农村义务教育在校学生每周能享受到安全、营养的食品，从而改善我校843人初中学生营养状况，提高身体素质。补助标准为每生每天5元，按照学生全年在校时间200天计算，合计每生每年1000元。其中，承担分配比例：省级85%、州级4.5%、市级10.5%。
2.规范营养计划管理，确保安全。
3.加强运营监管，进一步改善义务教育学生营养状况，逐步提高学生健康水平。
4.完善实名制信息和食谱价格信息公开，确保营养计划政策落实到位。</t>
  </si>
  <si>
    <t>初中阶段补助人数</t>
  </si>
  <si>
    <t>843</t>
  </si>
  <si>
    <t xml:space="preserve">：1.通过实施农村义务教育学生营养改善计划，使全市农村义务教育在校学生每周能享受到安全、营养的食品，从而改善我市学生营养状况，提高身体素质。营养餐补助标准为每生每天5元，按照学生全年在校时间200天计算，合计每生每年1000元。
2、其中，承担分配比例：省级85%、州级4.5%、市级10.5%。
</t>
  </si>
  <si>
    <t>改善学生营养状况的资金</t>
  </si>
  <si>
    <t>88515</t>
  </si>
  <si>
    <t>年</t>
  </si>
  <si>
    <t>：1.通过实施农村义务教育学生营养改善计划，使全市农村义务教育在校学生每周能享受到安全、营养的食品，从而改善我市学生营养状况，提高身体素质。营养餐补助标准为每生每天5元，按照学生全年在校时间200天计算，合计每生每年1000元。
2、其中，承担分配比例：省级85%、州级4.5%、市级10.5%。</t>
  </si>
  <si>
    <t>预算06表</t>
  </si>
  <si>
    <t>政府性基金预算支出预算表</t>
  </si>
  <si>
    <t>单位名称：德宏傣族景颇族自治州残疾人联合会</t>
  </si>
  <si>
    <t>本年政府性基金预算支出</t>
  </si>
  <si>
    <t>合  计</t>
  </si>
  <si>
    <t>备注：因2026年本部门无部门政府性基金预算支出，本表无数据，此表公开空表。</t>
  </si>
  <si>
    <t>预算07表</t>
  </si>
  <si>
    <t>预算项目</t>
  </si>
  <si>
    <t>采购项目</t>
  </si>
  <si>
    <t>采购品目</t>
  </si>
  <si>
    <t>计量
单位</t>
  </si>
  <si>
    <t>数量</t>
  </si>
  <si>
    <t>面向中小企业预留资金</t>
  </si>
  <si>
    <t>政府性
基金</t>
  </si>
  <si>
    <t>国有资本经营收益</t>
  </si>
  <si>
    <t>财政专户管理的收入</t>
  </si>
  <si>
    <t>单位自筹</t>
  </si>
  <si>
    <t>事业单位
经营收入</t>
  </si>
  <si>
    <t>办公桌椅等家具和用具购置</t>
  </si>
  <si>
    <t>货物类</t>
  </si>
  <si>
    <t>套</t>
  </si>
  <si>
    <t>打印纸购置</t>
  </si>
  <si>
    <t>包</t>
  </si>
  <si>
    <t>电脑、打印机等办公设备购置</t>
  </si>
  <si>
    <t>预算08表</t>
  </si>
  <si>
    <t>政府购买服务项目</t>
  </si>
  <si>
    <t>政府购买服务目录</t>
  </si>
  <si>
    <t>备注：因2026年本部门无部门政府购买服务预算，本表无数据，此表公开空表。</t>
  </si>
  <si>
    <t>预算09-1表</t>
  </si>
  <si>
    <t>单位名称（项目）</t>
  </si>
  <si>
    <t>地区</t>
  </si>
  <si>
    <t>政府性基金</t>
  </si>
  <si>
    <t>畹町镇</t>
  </si>
  <si>
    <t>弄岛镇</t>
  </si>
  <si>
    <t>姐相镇</t>
  </si>
  <si>
    <t>户育乡</t>
  </si>
  <si>
    <t>勐秀乡</t>
  </si>
  <si>
    <t>备注：因2026年本部门无县对下转移支付预算，本表无数据，此表公开空表。</t>
  </si>
  <si>
    <t>预算09-2表</t>
  </si>
  <si>
    <t/>
  </si>
  <si>
    <t>备注：因2026年本部门无县对下转移支付绩效目标，本表无数据，此表公开空表。</t>
  </si>
  <si>
    <t>预算10表</t>
  </si>
  <si>
    <t>资产类别</t>
  </si>
  <si>
    <t>资产分类代码.名称</t>
  </si>
  <si>
    <t>资产名称</t>
  </si>
  <si>
    <t>计量单位</t>
  </si>
  <si>
    <t>财政部门批复数（元）</t>
  </si>
  <si>
    <t>单价</t>
  </si>
  <si>
    <t>金额</t>
  </si>
  <si>
    <t>备注：因2026年本部门无新增资产配置预算，本表无数据，此表公开空表。</t>
  </si>
  <si>
    <t>预算11表</t>
  </si>
  <si>
    <t>上级补助</t>
  </si>
  <si>
    <t>备注：因2026年本部门无上级转移支付补助项目支出预算，本表无数据，此表公开空表。</t>
  </si>
  <si>
    <t>预算12表</t>
  </si>
  <si>
    <t>项目级次</t>
  </si>
  <si>
    <t>1112 事业人员支出工资</t>
  </si>
  <si>
    <t>本级</t>
  </si>
  <si>
    <t>312 民生类</t>
  </si>
  <si>
    <t>313 事业发展类</t>
  </si>
</sst>
</file>

<file path=xl/styles.xml><?xml version="1.0" encoding="utf-8"?>
<styleSheet xmlns="http://schemas.openxmlformats.org/spreadsheetml/2006/main">
  <numFmts count="9">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yyyy/mm/dd\ hh:mm:ss"/>
    <numFmt numFmtId="177" formatCode="hh:mm:ss"/>
    <numFmt numFmtId="178" formatCode="yyyy/mm/dd"/>
    <numFmt numFmtId="179" formatCode="#,##0.00;\-#,##0.00;;@"/>
    <numFmt numFmtId="180" formatCode="#,##0;\-#,##0;;@"/>
  </numFmts>
  <fonts count="46">
    <font>
      <sz val="11"/>
      <color rgb="FF000000"/>
      <name val="Calibri"/>
      <charset val="134"/>
    </font>
    <font>
      <sz val="9"/>
      <name val="宋体"/>
      <charset val="134"/>
    </font>
    <font>
      <sz val="10"/>
      <color rgb="FF000000"/>
      <name val="宋体"/>
      <charset val="134"/>
    </font>
    <font>
      <b/>
      <sz val="23"/>
      <color rgb="FF000000"/>
      <name val="宋体"/>
      <charset val="134"/>
    </font>
    <font>
      <sz val="9"/>
      <color rgb="FF000000"/>
      <name val="宋体"/>
      <charset val="134"/>
    </font>
    <font>
      <sz val="11"/>
      <color rgb="FF000000"/>
      <name val="宋体"/>
      <charset val="134"/>
    </font>
    <font>
      <sz val="10"/>
      <name val="宋体"/>
      <charset val="134"/>
    </font>
    <font>
      <sz val="9"/>
      <name val="宋体"/>
      <charset val="1"/>
    </font>
    <font>
      <b/>
      <sz val="22"/>
      <color rgb="FF000000"/>
      <name val="宋体"/>
      <charset val="134"/>
    </font>
    <font>
      <sz val="9"/>
      <color rgb="FF000000"/>
      <name val="宋体"/>
      <charset val="1"/>
    </font>
    <font>
      <sz val="10"/>
      <name val="宋体"/>
      <charset val="1"/>
    </font>
    <font>
      <sz val="10"/>
      <color rgb="FFFFFFFF"/>
      <name val="宋体"/>
      <charset val="134"/>
    </font>
    <font>
      <b/>
      <sz val="21"/>
      <color rgb="FF000000"/>
      <name val="宋体"/>
      <charset val="134"/>
    </font>
    <font>
      <sz val="10.5"/>
      <color rgb="FF000000"/>
      <name val="宋体"/>
      <charset val="134"/>
    </font>
    <font>
      <sz val="10.5"/>
      <color rgb="FFFFFFFF"/>
      <name val="宋体"/>
      <charset val="134"/>
    </font>
    <font>
      <sz val="9"/>
      <color rgb="FF000000"/>
      <name val="SimSun"/>
      <charset val="134"/>
    </font>
    <font>
      <b/>
      <sz val="20"/>
      <color rgb="FF000000"/>
      <name val="SimSun"/>
      <charset val="134"/>
    </font>
    <font>
      <sz val="11"/>
      <color rgb="FF000000"/>
      <name val="SimSun"/>
      <charset val="134"/>
    </font>
    <font>
      <b/>
      <sz val="18"/>
      <name val="Microsoft Sans Serif"/>
      <charset val="134"/>
    </font>
    <font>
      <sz val="12"/>
      <color rgb="FF000000"/>
      <name val="宋体"/>
      <charset val="134"/>
    </font>
    <font>
      <sz val="10"/>
      <color rgb="FF000000"/>
      <name val="SimSun"/>
      <charset val="134"/>
    </font>
    <font>
      <b/>
      <sz val="20"/>
      <color rgb="FF000000"/>
      <name val="宋体"/>
      <charset val="134"/>
    </font>
    <font>
      <b/>
      <sz val="11"/>
      <color rgb="FF000000"/>
      <name val="宋体"/>
      <charset val="134"/>
    </font>
    <font>
      <b/>
      <sz val="10"/>
      <color rgb="FF000000"/>
      <name val="宋体"/>
      <charset val="134"/>
    </font>
    <font>
      <b/>
      <sz val="22"/>
      <color rgb="FF000000"/>
      <name val="SimSun"/>
      <charset val="134"/>
    </font>
    <font>
      <sz val="11"/>
      <color theme="1"/>
      <name val="宋体"/>
      <charset val="0"/>
      <scheme val="minor"/>
    </font>
    <font>
      <sz val="11"/>
      <color rgb="FF006100"/>
      <name val="宋体"/>
      <charset val="0"/>
      <scheme val="minor"/>
    </font>
    <font>
      <sz val="11"/>
      <color rgb="FF9C0006"/>
      <name val="宋体"/>
      <charset val="0"/>
      <scheme val="minor"/>
    </font>
    <font>
      <sz val="11"/>
      <color rgb="FFFA7D00"/>
      <name val="宋体"/>
      <charset val="0"/>
      <scheme val="minor"/>
    </font>
    <font>
      <b/>
      <sz val="15"/>
      <color theme="3"/>
      <name val="宋体"/>
      <charset val="134"/>
      <scheme val="minor"/>
    </font>
    <font>
      <sz val="11"/>
      <color theme="1"/>
      <name val="宋体"/>
      <charset val="134"/>
      <scheme val="minor"/>
    </font>
    <font>
      <b/>
      <sz val="11"/>
      <color theme="1"/>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sz val="11"/>
      <color rgb="FF9C6500"/>
      <name val="宋体"/>
      <charset val="0"/>
      <scheme val="minor"/>
    </font>
    <font>
      <b/>
      <sz val="13"/>
      <color theme="3"/>
      <name val="宋体"/>
      <charset val="134"/>
      <scheme val="minor"/>
    </font>
    <font>
      <sz val="11"/>
      <color rgb="FFFF0000"/>
      <name val="宋体"/>
      <charset val="0"/>
      <scheme val="minor"/>
    </font>
    <font>
      <b/>
      <sz val="11"/>
      <color rgb="FFFFFFFF"/>
      <name val="宋体"/>
      <charset val="0"/>
      <scheme val="minor"/>
    </font>
    <font>
      <b/>
      <sz val="11"/>
      <color rgb="FF3F3F3F"/>
      <name val="宋体"/>
      <charset val="0"/>
      <scheme val="minor"/>
    </font>
    <font>
      <sz val="9"/>
      <name val="Microsoft YaHei UI"/>
      <charset val="134"/>
    </font>
  </fonts>
  <fills count="33">
    <fill>
      <patternFill patternType="none"/>
    </fill>
    <fill>
      <patternFill patternType="gray125"/>
    </fill>
    <fill>
      <patternFill patternType="solid">
        <fgColor theme="9" tint="0.599993896298105"/>
        <bgColor indexed="64"/>
      </patternFill>
    </fill>
    <fill>
      <patternFill patternType="solid">
        <fgColor rgb="FFC6EFCE"/>
        <bgColor indexed="64"/>
      </patternFill>
    </fill>
    <fill>
      <patternFill patternType="solid">
        <fgColor rgb="FFFFC7CE"/>
        <bgColor indexed="64"/>
      </patternFill>
    </fill>
    <fill>
      <patternFill patternType="solid">
        <fgColor theme="5" tint="0.799981688894314"/>
        <bgColor indexed="64"/>
      </patternFill>
    </fill>
    <fill>
      <patternFill patternType="solid">
        <fgColor rgb="FFFFFFCC"/>
        <bgColor indexed="64"/>
      </patternFill>
    </fill>
    <fill>
      <patternFill patternType="solid">
        <fgColor rgb="FFF2F2F2"/>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A5A5A5"/>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8">
    <xf numFmtId="0" fontId="0" fillId="0" borderId="0">
      <alignment vertical="top"/>
    </xf>
    <xf numFmtId="42" fontId="30" fillId="0" borderId="0" applyFont="0" applyFill="0" applyBorder="0" applyAlignment="0" applyProtection="0">
      <alignment vertical="center"/>
    </xf>
    <xf numFmtId="0" fontId="25" fillId="10" borderId="0" applyNumberFormat="0" applyBorder="0" applyAlignment="0" applyProtection="0">
      <alignment vertical="center"/>
    </xf>
    <xf numFmtId="0" fontId="39" fillId="11" borderId="18" applyNumberFormat="0" applyAlignment="0" applyProtection="0">
      <alignment vertical="center"/>
    </xf>
    <xf numFmtId="44" fontId="30" fillId="0" borderId="0" applyFont="0" applyFill="0" applyBorder="0" applyAlignment="0" applyProtection="0">
      <alignment vertical="center"/>
    </xf>
    <xf numFmtId="41" fontId="30" fillId="0" borderId="0" applyFont="0" applyFill="0" applyBorder="0" applyAlignment="0" applyProtection="0">
      <alignment vertical="center"/>
    </xf>
    <xf numFmtId="176" fontId="1" fillId="0" borderId="7">
      <alignment horizontal="right" vertical="center"/>
    </xf>
    <xf numFmtId="0" fontId="25" fillId="16" borderId="0" applyNumberFormat="0" applyBorder="0" applyAlignment="0" applyProtection="0">
      <alignment vertical="center"/>
    </xf>
    <xf numFmtId="0" fontId="27" fillId="4" borderId="0" applyNumberFormat="0" applyBorder="0" applyAlignment="0" applyProtection="0">
      <alignment vertical="center"/>
    </xf>
    <xf numFmtId="43" fontId="30" fillId="0" borderId="0" applyFont="0" applyFill="0" applyBorder="0" applyAlignment="0" applyProtection="0">
      <alignment vertical="center"/>
    </xf>
    <xf numFmtId="0" fontId="35" fillId="18" borderId="0" applyNumberFormat="0" applyBorder="0" applyAlignment="0" applyProtection="0">
      <alignment vertical="center"/>
    </xf>
    <xf numFmtId="0" fontId="36" fillId="0" borderId="0" applyNumberFormat="0" applyFill="0" applyBorder="0" applyAlignment="0" applyProtection="0">
      <alignment vertical="center"/>
    </xf>
    <xf numFmtId="9" fontId="30" fillId="0" borderId="0" applyFont="0" applyFill="0" applyBorder="0" applyAlignment="0" applyProtection="0">
      <alignment vertical="center"/>
    </xf>
    <xf numFmtId="178" fontId="1" fillId="0" borderId="7">
      <alignment horizontal="right" vertical="center"/>
    </xf>
    <xf numFmtId="0" fontId="38" fillId="0" borderId="0" applyNumberFormat="0" applyFill="0" applyBorder="0" applyAlignment="0" applyProtection="0">
      <alignment vertical="center"/>
    </xf>
    <xf numFmtId="0" fontId="30" fillId="6" borderId="16" applyNumberFormat="0" applyFont="0" applyAlignment="0" applyProtection="0">
      <alignment vertical="center"/>
    </xf>
    <xf numFmtId="0" fontId="35" fillId="8" borderId="0" applyNumberFormat="0" applyBorder="0" applyAlignment="0" applyProtection="0">
      <alignment vertical="center"/>
    </xf>
    <xf numFmtId="0" fontId="3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9" fillId="0" borderId="15" applyNumberFormat="0" applyFill="0" applyAlignment="0" applyProtection="0">
      <alignment vertical="center"/>
    </xf>
    <xf numFmtId="0" fontId="41" fillId="0" borderId="15" applyNumberFormat="0" applyFill="0" applyAlignment="0" applyProtection="0">
      <alignment vertical="center"/>
    </xf>
    <xf numFmtId="0" fontId="35" fillId="14" borderId="0" applyNumberFormat="0" applyBorder="0" applyAlignment="0" applyProtection="0">
      <alignment vertical="center"/>
    </xf>
    <xf numFmtId="0" fontId="33" fillId="0" borderId="19" applyNumberFormat="0" applyFill="0" applyAlignment="0" applyProtection="0">
      <alignment vertical="center"/>
    </xf>
    <xf numFmtId="0" fontId="35" fillId="9" borderId="0" applyNumberFormat="0" applyBorder="0" applyAlignment="0" applyProtection="0">
      <alignment vertical="center"/>
    </xf>
    <xf numFmtId="0" fontId="44" fillId="7" borderId="21" applyNumberFormat="0" applyAlignment="0" applyProtection="0">
      <alignment vertical="center"/>
    </xf>
    <xf numFmtId="0" fontId="32" fillId="7" borderId="18" applyNumberFormat="0" applyAlignment="0" applyProtection="0">
      <alignment vertical="center"/>
    </xf>
    <xf numFmtId="0" fontId="43" fillId="20" borderId="20" applyNumberFormat="0" applyAlignment="0" applyProtection="0">
      <alignment vertical="center"/>
    </xf>
    <xf numFmtId="0" fontId="25" fillId="17" borderId="0" applyNumberFormat="0" applyBorder="0" applyAlignment="0" applyProtection="0">
      <alignment vertical="center"/>
    </xf>
    <xf numFmtId="0" fontId="35" fillId="23" borderId="0" applyNumberFormat="0" applyBorder="0" applyAlignment="0" applyProtection="0">
      <alignment vertical="center"/>
    </xf>
    <xf numFmtId="0" fontId="28" fillId="0" borderId="14" applyNumberFormat="0" applyFill="0" applyAlignment="0" applyProtection="0">
      <alignment vertical="center"/>
    </xf>
    <xf numFmtId="0" fontId="31" fillId="0" borderId="17" applyNumberFormat="0" applyFill="0" applyAlignment="0" applyProtection="0">
      <alignment vertical="center"/>
    </xf>
    <xf numFmtId="0" fontId="26" fillId="3" borderId="0" applyNumberFormat="0" applyBorder="0" applyAlignment="0" applyProtection="0">
      <alignment vertical="center"/>
    </xf>
    <xf numFmtId="0" fontId="40" fillId="13" borderId="0" applyNumberFormat="0" applyBorder="0" applyAlignment="0" applyProtection="0">
      <alignment vertical="center"/>
    </xf>
    <xf numFmtId="10" fontId="1" fillId="0" borderId="7">
      <alignment horizontal="right" vertical="center"/>
    </xf>
    <xf numFmtId="0" fontId="25" fillId="25" borderId="0" applyNumberFormat="0" applyBorder="0" applyAlignment="0" applyProtection="0">
      <alignment vertical="center"/>
    </xf>
    <xf numFmtId="0" fontId="35" fillId="22" borderId="0" applyNumberFormat="0" applyBorder="0" applyAlignment="0" applyProtection="0">
      <alignment vertical="center"/>
    </xf>
    <xf numFmtId="0" fontId="25" fillId="12" borderId="0" applyNumberFormat="0" applyBorder="0" applyAlignment="0" applyProtection="0">
      <alignment vertical="center"/>
    </xf>
    <xf numFmtId="0" fontId="25" fillId="27" borderId="0" applyNumberFormat="0" applyBorder="0" applyAlignment="0" applyProtection="0">
      <alignment vertical="center"/>
    </xf>
    <xf numFmtId="0" fontId="25" fillId="5" borderId="0" applyNumberFormat="0" applyBorder="0" applyAlignment="0" applyProtection="0">
      <alignment vertical="center"/>
    </xf>
    <xf numFmtId="0" fontId="25" fillId="28" borderId="0" applyNumberFormat="0" applyBorder="0" applyAlignment="0" applyProtection="0">
      <alignment vertical="center"/>
    </xf>
    <xf numFmtId="0" fontId="35" fillId="30" borderId="0" applyNumberFormat="0" applyBorder="0" applyAlignment="0" applyProtection="0">
      <alignment vertical="center"/>
    </xf>
    <xf numFmtId="0" fontId="35" fillId="32" borderId="0" applyNumberFormat="0" applyBorder="0" applyAlignment="0" applyProtection="0">
      <alignment vertical="center"/>
    </xf>
    <xf numFmtId="0" fontId="25" fillId="26" borderId="0" applyNumberFormat="0" applyBorder="0" applyAlignment="0" applyProtection="0">
      <alignment vertical="center"/>
    </xf>
    <xf numFmtId="0" fontId="25" fillId="15" borderId="0" applyNumberFormat="0" applyBorder="0" applyAlignment="0" applyProtection="0">
      <alignment vertical="center"/>
    </xf>
    <xf numFmtId="0" fontId="35" fillId="29" borderId="0" applyNumberFormat="0" applyBorder="0" applyAlignment="0" applyProtection="0">
      <alignment vertical="center"/>
    </xf>
    <xf numFmtId="0" fontId="25" fillId="31" borderId="0" applyNumberFormat="0" applyBorder="0" applyAlignment="0" applyProtection="0">
      <alignment vertical="center"/>
    </xf>
    <xf numFmtId="0" fontId="35" fillId="24" borderId="0" applyNumberFormat="0" applyBorder="0" applyAlignment="0" applyProtection="0">
      <alignment vertical="center"/>
    </xf>
    <xf numFmtId="0" fontId="35" fillId="21" borderId="0" applyNumberFormat="0" applyBorder="0" applyAlignment="0" applyProtection="0">
      <alignment vertical="center"/>
    </xf>
    <xf numFmtId="0" fontId="25" fillId="2" borderId="0" applyNumberFormat="0" applyBorder="0" applyAlignment="0" applyProtection="0">
      <alignment vertical="center"/>
    </xf>
    <xf numFmtId="0" fontId="35" fillId="19" borderId="0" applyNumberFormat="0" applyBorder="0" applyAlignment="0" applyProtection="0">
      <alignment vertical="center"/>
    </xf>
    <xf numFmtId="179" fontId="1" fillId="0" borderId="7">
      <alignment horizontal="right" vertical="center"/>
    </xf>
    <xf numFmtId="49" fontId="1" fillId="0" borderId="7">
      <alignment horizontal="left" vertical="center" wrapText="1"/>
    </xf>
    <xf numFmtId="179" fontId="1" fillId="0" borderId="7">
      <alignment horizontal="right" vertical="center"/>
    </xf>
    <xf numFmtId="177" fontId="1" fillId="0" borderId="7">
      <alignment horizontal="right" vertical="center"/>
    </xf>
    <xf numFmtId="180" fontId="1" fillId="0" borderId="7">
      <alignment horizontal="right" vertical="center"/>
    </xf>
    <xf numFmtId="0" fontId="45" fillId="0" borderId="0">
      <alignment vertical="top"/>
      <protection locked="0"/>
    </xf>
  </cellStyleXfs>
  <cellXfs count="187">
    <xf numFmtId="0" fontId="0" fillId="0" borderId="0" xfId="0" applyBorder="1">
      <alignment vertical="top"/>
    </xf>
    <xf numFmtId="0" fontId="1" fillId="0" borderId="0" xfId="0" applyFont="1" applyBorder="1" applyProtection="1">
      <alignment vertical="top"/>
      <protection locked="0"/>
    </xf>
    <xf numFmtId="49" fontId="2" fillId="0" borderId="0" xfId="0" applyNumberFormat="1" applyFont="1" applyBorder="1" applyAlignment="1"/>
    <xf numFmtId="0" fontId="2" fillId="0" borderId="0" xfId="0" applyFont="1" applyBorder="1" applyAlignment="1"/>
    <xf numFmtId="0" fontId="2" fillId="0" borderId="0" xfId="0" applyFont="1" applyBorder="1" applyAlignment="1" applyProtection="1">
      <alignment horizontal="right" vertical="center"/>
      <protection locked="0"/>
    </xf>
    <xf numFmtId="0" fontId="3" fillId="0" borderId="0" xfId="0" applyFont="1" applyAlignment="1">
      <alignment horizontal="center" vertical="center"/>
    </xf>
    <xf numFmtId="0" fontId="4" fillId="0" borderId="0" xfId="0" applyFont="1" applyAlignment="1" applyProtection="1">
      <alignment horizontal="left" vertical="center"/>
      <protection locked="0"/>
    </xf>
    <xf numFmtId="0" fontId="5" fillId="0" borderId="0" xfId="0" applyAlignment="1">
      <alignment horizontal="left" vertical="center"/>
    </xf>
    <xf numFmtId="0" fontId="5" fillId="0" borderId="0" xfId="0" applyAlignment="1"/>
    <xf numFmtId="0" fontId="2" fillId="0" borderId="0" xfId="0" applyFont="1" applyAlignment="1" applyProtection="1">
      <alignment horizontal="right" vertical="top"/>
      <protection locked="0"/>
    </xf>
    <xf numFmtId="0" fontId="5" fillId="0" borderId="1" xfId="0" applyBorder="1" applyAlignment="1" applyProtection="1">
      <alignment horizontal="center" vertical="center" wrapText="1"/>
      <protection locked="0"/>
    </xf>
    <xf numFmtId="0" fontId="5" fillId="0" borderId="1" xfId="0" applyBorder="1" applyAlignment="1">
      <alignment horizontal="center" vertical="center" wrapText="1"/>
    </xf>
    <xf numFmtId="0" fontId="5" fillId="0" borderId="2" xfId="0" applyBorder="1" applyAlignment="1">
      <alignment horizontal="center" vertical="center"/>
    </xf>
    <xf numFmtId="0" fontId="5" fillId="0" borderId="3" xfId="0" applyBorder="1" applyAlignment="1">
      <alignment horizontal="center" vertical="center"/>
    </xf>
    <xf numFmtId="0" fontId="5" fillId="0" borderId="4" xfId="0" applyBorder="1" applyAlignment="1">
      <alignment horizontal="center" vertical="center"/>
    </xf>
    <xf numFmtId="0" fontId="5" fillId="0" borderId="5" xfId="0" applyBorder="1" applyAlignment="1" applyProtection="1">
      <alignment horizontal="center" vertical="center" wrapText="1"/>
      <protection locked="0"/>
    </xf>
    <xf numFmtId="0" fontId="5" fillId="0" borderId="5" xfId="0" applyBorder="1" applyAlignment="1">
      <alignment horizontal="center" vertical="center" wrapText="1"/>
    </xf>
    <xf numFmtId="0" fontId="5" fillId="0" borderId="6" xfId="0" applyBorder="1" applyAlignment="1" applyProtection="1">
      <alignment horizontal="center" vertical="center" wrapText="1"/>
      <protection locked="0"/>
    </xf>
    <xf numFmtId="0" fontId="5" fillId="0" borderId="6" xfId="0"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4" fillId="0" borderId="7" xfId="0" applyFont="1" applyBorder="1" applyAlignment="1" applyProtection="1">
      <alignment horizontal="left" vertical="center" wrapText="1"/>
      <protection locked="0"/>
    </xf>
    <xf numFmtId="179" fontId="1" fillId="0" borderId="7" xfId="54" applyProtection="1">
      <alignment horizontal="right" vertical="center"/>
      <protection locked="0"/>
    </xf>
    <xf numFmtId="0" fontId="2" fillId="0" borderId="7" xfId="0" applyFont="1" applyBorder="1" applyAlignment="1"/>
    <xf numFmtId="49" fontId="1" fillId="0" borderId="7" xfId="53" applyProtection="1">
      <alignment horizontal="left"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6" fillId="0" borderId="0" xfId="57" applyFont="1" applyFill="1" applyBorder="1" applyAlignment="1" applyProtection="1"/>
    <xf numFmtId="0" fontId="3"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5" fillId="0" borderId="0" xfId="0" applyBorder="1" applyAlignment="1">
      <alignment horizontal="left" vertical="center"/>
    </xf>
    <xf numFmtId="0" fontId="5" fillId="0" borderId="0" xfId="0" applyBorder="1" applyAlignment="1"/>
    <xf numFmtId="0" fontId="5" fillId="0" borderId="7" xfId="0" applyBorder="1" applyAlignment="1" applyProtection="1">
      <alignment horizontal="center" vertical="center" wrapText="1"/>
      <protection locked="0"/>
    </xf>
    <xf numFmtId="0" fontId="5" fillId="0" borderId="7" xfId="0" applyBorder="1" applyAlignment="1">
      <alignment horizontal="center" vertical="center" wrapText="1"/>
    </xf>
    <xf numFmtId="0" fontId="5" fillId="0" borderId="7" xfId="0" applyBorder="1" applyAlignment="1">
      <alignment horizontal="center" vertical="center"/>
    </xf>
    <xf numFmtId="0" fontId="4" fillId="0" borderId="7" xfId="0" applyFont="1" applyBorder="1" applyAlignment="1">
      <alignment horizontal="left" vertical="center" wrapText="1"/>
    </xf>
    <xf numFmtId="0" fontId="2" fillId="0" borderId="7" xfId="0" applyFont="1" applyBorder="1" applyAlignment="1" applyProtection="1">
      <alignment horizontal="center" vertical="center" wrapText="1"/>
      <protection locked="0"/>
    </xf>
    <xf numFmtId="0" fontId="4" fillId="0" borderId="7" xfId="0" applyFont="1" applyBorder="1" applyAlignment="1">
      <alignment horizontal="left" vertical="center"/>
    </xf>
    <xf numFmtId="0" fontId="2" fillId="0" borderId="0" xfId="0" applyFont="1" applyBorder="1" applyAlignment="1" applyProtection="1">
      <alignment horizontal="right" vertical="top"/>
      <protection locked="0"/>
    </xf>
    <xf numFmtId="0" fontId="4" fillId="0" borderId="7" xfId="0" applyFont="1" applyBorder="1" applyAlignment="1">
      <alignment horizontal="right" vertical="center" wrapText="1"/>
    </xf>
    <xf numFmtId="0" fontId="4" fillId="0" borderId="7" xfId="0" applyFont="1" applyBorder="1" applyAlignment="1" applyProtection="1">
      <alignment horizontal="right" vertical="center" wrapText="1"/>
      <protection locked="0"/>
    </xf>
    <xf numFmtId="0" fontId="7" fillId="0" borderId="0" xfId="57" applyNumberFormat="1" applyFont="1" applyFill="1" applyBorder="1" applyAlignment="1" applyProtection="1">
      <alignment vertical="center"/>
      <protection locked="0"/>
    </xf>
    <xf numFmtId="0" fontId="4" fillId="0" borderId="0" xfId="0" applyFont="1" applyBorder="1" applyAlignment="1">
      <alignment horizontal="right" vertical="center"/>
    </xf>
    <xf numFmtId="0" fontId="8" fillId="0" borderId="0" xfId="0" applyFont="1" applyBorder="1" applyAlignment="1">
      <alignment horizontal="center" vertical="center" wrapText="1"/>
    </xf>
    <xf numFmtId="0" fontId="4" fillId="0" borderId="0" xfId="0" applyFont="1" applyBorder="1" applyAlignment="1">
      <alignment horizontal="left" vertical="center"/>
    </xf>
    <xf numFmtId="0" fontId="2" fillId="0" borderId="0" xfId="0" applyFont="1" applyBorder="1" applyAlignment="1">
      <alignment vertical="center"/>
    </xf>
    <xf numFmtId="0" fontId="5" fillId="0" borderId="2" xfId="0" applyBorder="1" applyAlignment="1">
      <alignment horizontal="center" vertical="center" wrapText="1"/>
    </xf>
    <xf numFmtId="0" fontId="5" fillId="0" borderId="3" xfId="0" applyBorder="1" applyAlignment="1">
      <alignment horizontal="center" vertical="center" wrapText="1"/>
    </xf>
    <xf numFmtId="0" fontId="5" fillId="0" borderId="4" xfId="0"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right" vertical="center"/>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vertical="center" wrapText="1"/>
      <protection locked="0"/>
    </xf>
    <xf numFmtId="0" fontId="4" fillId="0" borderId="7" xfId="0" applyFont="1" applyBorder="1" applyAlignment="1" applyProtection="1">
      <alignment horizontal="right" vertical="center"/>
      <protection locked="0"/>
    </xf>
    <xf numFmtId="0" fontId="6" fillId="0" borderId="0" xfId="57" applyNumberFormat="1" applyFont="1" applyFill="1" applyBorder="1" applyAlignment="1" applyProtection="1">
      <alignment vertical="center"/>
    </xf>
    <xf numFmtId="0" fontId="9" fillId="0" borderId="8" xfId="57" applyNumberFormat="1" applyFont="1" applyFill="1" applyBorder="1" applyAlignment="1" applyProtection="1">
      <alignment vertical="center"/>
    </xf>
    <xf numFmtId="0" fontId="9" fillId="0" borderId="9" xfId="57" applyNumberFormat="1" applyFont="1" applyFill="1" applyBorder="1" applyAlignment="1" applyProtection="1">
      <alignment vertical="center"/>
    </xf>
    <xf numFmtId="0" fontId="1" fillId="0" borderId="0" xfId="57" applyFont="1" applyFill="1" applyBorder="1" applyAlignment="1" applyProtection="1">
      <alignment vertical="top"/>
      <protection locked="0"/>
    </xf>
    <xf numFmtId="0" fontId="8" fillId="0" borderId="0" xfId="0" applyFont="1" applyAlignment="1">
      <alignment horizontal="center" vertical="center"/>
    </xf>
    <xf numFmtId="0" fontId="3" fillId="0" borderId="0" xfId="0" applyFont="1" applyAlignment="1" applyProtection="1">
      <alignment horizontal="center" vertical="center"/>
      <protection locked="0"/>
    </xf>
    <xf numFmtId="0" fontId="2" fillId="0" borderId="0" xfId="0" applyFont="1" applyAlignment="1">
      <alignment vertical="center"/>
    </xf>
    <xf numFmtId="0" fontId="4" fillId="0" borderId="0" xfId="0" applyFont="1" applyProtection="1">
      <alignment vertical="top"/>
      <protection locked="0"/>
    </xf>
    <xf numFmtId="0" fontId="5" fillId="0" borderId="7" xfId="0"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6" fillId="0" borderId="0" xfId="57" applyFont="1" applyFill="1" applyBorder="1" applyAlignment="1" applyProtection="1">
      <alignment vertical="center"/>
    </xf>
    <xf numFmtId="0" fontId="4" fillId="0" borderId="0" xfId="0" applyFont="1" applyAlignment="1" applyProtection="1">
      <alignment horizontal="right" vertical="center"/>
      <protection locked="0"/>
    </xf>
    <xf numFmtId="0" fontId="3" fillId="0" borderId="0" xfId="0" applyFont="1" applyBorder="1" applyAlignment="1" applyProtection="1">
      <alignment horizontal="center" vertical="center"/>
      <protection locked="0"/>
    </xf>
    <xf numFmtId="0" fontId="5" fillId="0" borderId="0" xfId="0" applyBorder="1" applyAlignment="1">
      <alignment horizontal="right" vertical="top"/>
    </xf>
    <xf numFmtId="0" fontId="4" fillId="0" borderId="0" xfId="0" applyFont="1" applyBorder="1" applyAlignment="1">
      <alignment horizontal="left" vertical="center" wrapText="1"/>
    </xf>
    <xf numFmtId="0" fontId="5" fillId="0" borderId="0" xfId="0" applyBorder="1" applyAlignment="1">
      <alignment vertical="top" wrapText="1"/>
    </xf>
    <xf numFmtId="0" fontId="5" fillId="0" borderId="1" xfId="0" applyBorder="1" applyAlignment="1">
      <alignment horizontal="center" vertical="center"/>
    </xf>
    <xf numFmtId="0" fontId="5" fillId="0" borderId="6" xfId="0" applyBorder="1" applyAlignment="1">
      <alignment horizontal="center" vertical="center"/>
    </xf>
    <xf numFmtId="3" fontId="5" fillId="0" borderId="7" xfId="0" applyNumberFormat="1" applyBorder="1" applyAlignment="1">
      <alignment horizontal="center" vertical="center"/>
    </xf>
    <xf numFmtId="3"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protection locked="0"/>
    </xf>
    <xf numFmtId="0" fontId="2" fillId="0" borderId="0" xfId="0" applyFont="1" applyBorder="1">
      <alignment vertical="top"/>
    </xf>
    <xf numFmtId="0" fontId="5" fillId="0" borderId="5" xfId="0" applyBorder="1" applyAlignment="1">
      <alignment horizontal="center" vertical="center"/>
    </xf>
    <xf numFmtId="0" fontId="5" fillId="0" borderId="7" xfId="0" applyBorder="1" applyAlignment="1">
      <alignment vertical="center"/>
    </xf>
    <xf numFmtId="0" fontId="5" fillId="0" borderId="7" xfId="0" applyBorder="1" applyAlignment="1">
      <alignment vertical="center" wrapText="1"/>
    </xf>
    <xf numFmtId="0" fontId="5" fillId="0" borderId="3" xfId="0" applyBorder="1" applyAlignment="1">
      <alignment vertical="center"/>
    </xf>
    <xf numFmtId="0" fontId="2" fillId="0" borderId="0" xfId="0" applyFont="1" applyBorder="1" applyAlignment="1">
      <alignment horizontal="right" vertical="center"/>
    </xf>
    <xf numFmtId="0" fontId="2" fillId="0" borderId="0" xfId="0" applyFont="1" applyBorder="1" applyAlignment="1">
      <alignment horizontal="right" vertical="top"/>
    </xf>
    <xf numFmtId="0" fontId="5" fillId="0" borderId="9" xfId="0" applyBorder="1" applyAlignment="1">
      <alignment horizontal="center" vertical="center" wrapText="1"/>
    </xf>
    <xf numFmtId="0" fontId="5" fillId="0" borderId="10" xfId="0" applyBorder="1" applyAlignment="1">
      <alignment horizontal="center" vertical="center" wrapText="1"/>
    </xf>
    <xf numFmtId="0" fontId="5" fillId="0" borderId="11" xfId="0" applyBorder="1" applyAlignment="1">
      <alignment horizontal="center" vertical="center" wrapText="1"/>
    </xf>
    <xf numFmtId="0" fontId="5" fillId="0" borderId="11" xfId="0" applyBorder="1" applyAlignment="1">
      <alignment horizontal="center" vertical="center"/>
    </xf>
    <xf numFmtId="0" fontId="5" fillId="0" borderId="11" xfId="0" applyBorder="1" applyAlignment="1" applyProtection="1">
      <alignment horizontal="center" vertical="center"/>
      <protection locked="0"/>
    </xf>
    <xf numFmtId="0" fontId="4" fillId="0" borderId="6" xfId="0" applyFont="1" applyBorder="1" applyAlignment="1">
      <alignment horizontal="left" vertical="center" wrapText="1"/>
    </xf>
    <xf numFmtId="0" fontId="4" fillId="0" borderId="11" xfId="0" applyFont="1" applyBorder="1" applyAlignment="1">
      <alignment horizontal="left" vertical="center" wrapText="1"/>
    </xf>
    <xf numFmtId="0" fontId="4" fillId="0" borderId="11" xfId="0" applyFont="1" applyBorder="1" applyAlignment="1">
      <alignment horizontal="left" vertical="center"/>
    </xf>
    <xf numFmtId="0" fontId="4" fillId="0" borderId="11"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left" vertical="center"/>
    </xf>
    <xf numFmtId="0" fontId="4" fillId="0" borderId="0" xfId="0" applyFont="1" applyBorder="1" applyAlignment="1" applyProtection="1">
      <alignment horizontal="right" vertical="center"/>
      <protection locked="0"/>
    </xf>
    <xf numFmtId="0" fontId="4" fillId="0" borderId="0" xfId="0" applyFont="1" applyBorder="1" applyAlignment="1" applyProtection="1">
      <alignment horizontal="right" vertical="top"/>
      <protection locked="0"/>
    </xf>
    <xf numFmtId="0" fontId="5" fillId="0" borderId="3" xfId="0" applyBorder="1" applyAlignment="1" applyProtection="1">
      <alignment horizontal="center" vertical="center" wrapText="1"/>
      <protection locked="0"/>
    </xf>
    <xf numFmtId="0" fontId="5" fillId="0" borderId="3" xfId="0" applyBorder="1" applyAlignment="1" applyProtection="1">
      <alignment horizontal="center" vertical="center"/>
      <protection locked="0"/>
    </xf>
    <xf numFmtId="0" fontId="5" fillId="0" borderId="10" xfId="0" applyBorder="1" applyAlignment="1" applyProtection="1">
      <alignment horizontal="center" vertical="center" wrapText="1"/>
      <protection locked="0"/>
    </xf>
    <xf numFmtId="0" fontId="5" fillId="0" borderId="13" xfId="0" applyBorder="1" applyAlignment="1">
      <alignment horizontal="center" vertical="center" wrapText="1"/>
    </xf>
    <xf numFmtId="0" fontId="5" fillId="0" borderId="13" xfId="0" applyBorder="1" applyAlignment="1" applyProtection="1">
      <alignment horizontal="center" vertical="center"/>
      <protection locked="0"/>
    </xf>
    <xf numFmtId="0" fontId="5" fillId="0" borderId="13" xfId="0" applyBorder="1" applyAlignment="1" applyProtection="1">
      <alignment horizontal="center" vertical="center" wrapText="1"/>
      <protection locked="0"/>
    </xf>
    <xf numFmtId="0" fontId="5" fillId="0" borderId="11" xfId="0" applyBorder="1" applyAlignment="1" applyProtection="1">
      <alignment horizontal="center" vertical="center" wrapText="1"/>
      <protection locked="0"/>
    </xf>
    <xf numFmtId="0" fontId="4" fillId="0" borderId="0" xfId="0" applyFont="1" applyBorder="1" applyAlignment="1">
      <alignment horizontal="right" vertical="top"/>
    </xf>
    <xf numFmtId="49" fontId="10" fillId="0" borderId="0" xfId="57" applyNumberFormat="1" applyFont="1" applyFill="1" applyBorder="1" applyAlignment="1" applyProtection="1"/>
    <xf numFmtId="0" fontId="11" fillId="0" borderId="0" xfId="0" applyFont="1" applyBorder="1" applyAlignment="1" applyProtection="1">
      <alignment horizontal="right" vertical="top"/>
      <protection locked="0"/>
    </xf>
    <xf numFmtId="49" fontId="11" fillId="0" borderId="0" xfId="0" applyNumberFormat="1" applyFont="1" applyBorder="1" applyAlignment="1" applyProtection="1">
      <protection locked="0"/>
    </xf>
    <xf numFmtId="0" fontId="12" fillId="0" borderId="0" xfId="0" applyFont="1" applyBorder="1" applyAlignment="1" applyProtection="1">
      <alignment horizontal="center" vertical="center" wrapText="1"/>
      <protection locked="0"/>
    </xf>
    <xf numFmtId="0" fontId="12" fillId="0" borderId="0" xfId="0" applyFont="1" applyBorder="1" applyAlignment="1" applyProtection="1">
      <alignment horizontal="center" vertical="center"/>
      <protection locked="0"/>
    </xf>
    <xf numFmtId="0" fontId="12" fillId="0" borderId="0" xfId="0" applyFont="1" applyBorder="1" applyAlignment="1">
      <alignment horizontal="center" vertical="center"/>
    </xf>
    <xf numFmtId="0" fontId="13" fillId="0" borderId="0" xfId="0" applyFont="1" applyBorder="1" applyAlignment="1" applyProtection="1">
      <alignment horizontal="left" vertical="center"/>
      <protection locked="0"/>
    </xf>
    <xf numFmtId="0" fontId="14" fillId="0" borderId="0" xfId="0" applyFont="1" applyBorder="1" applyAlignment="1" applyProtection="1">
      <alignment horizontal="right" vertical="top"/>
      <protection locked="0"/>
    </xf>
    <xf numFmtId="49" fontId="5" fillId="0" borderId="7" xfId="0" applyNumberFormat="1" applyBorder="1" applyAlignment="1" applyProtection="1">
      <alignment horizontal="center" vertical="center" wrapText="1"/>
      <protection locked="0"/>
    </xf>
    <xf numFmtId="49" fontId="5" fillId="0" borderId="7" xfId="0" applyNumberFormat="1" applyBorder="1" applyAlignment="1" applyProtection="1">
      <alignment horizontal="center" vertical="center"/>
      <protection locked="0"/>
    </xf>
    <xf numFmtId="4" fontId="4" fillId="0" borderId="7" xfId="0" applyNumberFormat="1" applyFont="1" applyBorder="1" applyAlignment="1" applyProtection="1">
      <alignment horizontal="right" vertical="center" wrapText="1"/>
      <protection locked="0"/>
    </xf>
    <xf numFmtId="0" fontId="10" fillId="0" borderId="0" xfId="57" applyFont="1" applyFill="1" applyBorder="1" applyAlignment="1" applyProtection="1"/>
    <xf numFmtId="49" fontId="15" fillId="0" borderId="0" xfId="53" applyFont="1" applyBorder="1">
      <alignment horizontal="left" vertical="center" wrapText="1"/>
    </xf>
    <xf numFmtId="49" fontId="16" fillId="0" borderId="0" xfId="53" applyFont="1" applyBorder="1" applyAlignment="1">
      <alignment horizontal="center" vertical="center" wrapText="1"/>
    </xf>
    <xf numFmtId="49" fontId="15" fillId="0" borderId="7" xfId="53" applyFont="1" applyAlignment="1">
      <alignment horizontal="center" vertical="center" wrapText="1"/>
    </xf>
    <xf numFmtId="49" fontId="15" fillId="0" borderId="7" xfId="53" applyFont="1">
      <alignment horizontal="left" vertical="center" wrapText="1"/>
    </xf>
    <xf numFmtId="49" fontId="15" fillId="0" borderId="0" xfId="53" applyFont="1" applyBorder="1" applyAlignment="1">
      <alignment horizontal="right" vertical="center" wrapText="1"/>
    </xf>
    <xf numFmtId="0" fontId="0" fillId="0" borderId="0" xfId="0" applyFill="1" applyBorder="1">
      <alignment vertical="top"/>
    </xf>
    <xf numFmtId="49" fontId="15" fillId="0" borderId="0" xfId="0" applyNumberFormat="1" applyFont="1" applyBorder="1" applyAlignment="1">
      <alignment horizontal="right" vertical="center" wrapText="1"/>
    </xf>
    <xf numFmtId="49" fontId="15" fillId="0" borderId="0" xfId="0" applyNumberFormat="1" applyFont="1" applyBorder="1" applyAlignment="1">
      <alignment horizontal="left" vertical="center" wrapText="1"/>
    </xf>
    <xf numFmtId="49" fontId="15" fillId="0" borderId="0" xfId="0" applyNumberFormat="1" applyFont="1" applyBorder="1" applyAlignment="1">
      <alignment horizontal="center" vertical="center" wrapText="1"/>
    </xf>
    <xf numFmtId="49" fontId="15" fillId="0" borderId="7" xfId="0" applyNumberFormat="1" applyFont="1" applyBorder="1" applyAlignment="1">
      <alignment horizontal="center" vertical="center" wrapText="1"/>
    </xf>
    <xf numFmtId="49" fontId="4" fillId="0" borderId="7" xfId="53" applyFont="1">
      <alignment horizontal="left" vertical="center" wrapText="1"/>
    </xf>
    <xf numFmtId="49" fontId="15" fillId="0" borderId="0" xfId="0" applyNumberFormat="1" applyFont="1" applyFill="1" applyBorder="1" applyAlignment="1">
      <alignment horizontal="right" vertical="center" wrapText="1"/>
    </xf>
    <xf numFmtId="49" fontId="16" fillId="0" borderId="0" xfId="53" applyFont="1" applyFill="1" applyBorder="1" applyAlignment="1">
      <alignment horizontal="center" vertical="center" wrapText="1"/>
    </xf>
    <xf numFmtId="49" fontId="15" fillId="0" borderId="0" xfId="0" applyNumberFormat="1" applyFont="1" applyFill="1" applyBorder="1" applyAlignment="1">
      <alignment horizontal="center" vertical="center" wrapText="1"/>
    </xf>
    <xf numFmtId="49" fontId="15" fillId="0" borderId="7" xfId="0" applyNumberFormat="1" applyFont="1" applyFill="1" applyBorder="1" applyAlignment="1">
      <alignment horizontal="center" vertical="center" wrapText="1"/>
    </xf>
    <xf numFmtId="179" fontId="4" fillId="0" borderId="7" xfId="54" applyFont="1">
      <alignment horizontal="right" vertical="center"/>
    </xf>
    <xf numFmtId="179" fontId="4" fillId="0" borderId="7" xfId="54" applyFont="1" applyFill="1">
      <alignment horizontal="right" vertical="center"/>
    </xf>
    <xf numFmtId="49" fontId="4" fillId="0" borderId="7" xfId="53" applyFont="1" applyAlignment="1">
      <alignment horizontal="center" vertical="center" wrapText="1"/>
    </xf>
    <xf numFmtId="0" fontId="17" fillId="0" borderId="0" xfId="0" applyBorder="1">
      <alignment vertical="top"/>
    </xf>
    <xf numFmtId="0" fontId="16" fillId="0" borderId="0" xfId="0" applyFont="1" applyBorder="1" applyAlignment="1">
      <alignment horizontal="center" vertical="center"/>
    </xf>
    <xf numFmtId="0" fontId="17" fillId="0" borderId="7" xfId="0" applyBorder="1" applyAlignment="1">
      <alignment horizontal="center" vertical="center" wrapText="1"/>
    </xf>
    <xf numFmtId="0" fontId="17" fillId="0" borderId="7" xfId="0" applyBorder="1" applyAlignment="1">
      <alignment horizontal="center" vertical="center"/>
    </xf>
    <xf numFmtId="0" fontId="17" fillId="0" borderId="0" xfId="0" applyFill="1" applyBorder="1">
      <alignment vertical="top"/>
    </xf>
    <xf numFmtId="0" fontId="16" fillId="0" borderId="0" xfId="0" applyFont="1" applyFill="1" applyBorder="1" applyAlignment="1">
      <alignment horizontal="center" vertical="center"/>
    </xf>
    <xf numFmtId="0" fontId="17" fillId="0" borderId="7" xfId="0" applyFill="1" applyBorder="1" applyAlignment="1">
      <alignment horizontal="center" vertical="center" wrapText="1"/>
    </xf>
    <xf numFmtId="0" fontId="17" fillId="0" borderId="0" xfId="0" applyBorder="1" applyAlignment="1">
      <alignment horizontal="right" vertical="center"/>
    </xf>
    <xf numFmtId="0" fontId="0" fillId="0" borderId="0" xfId="0" applyFont="1" applyFill="1" applyBorder="1" applyAlignment="1" applyProtection="1">
      <alignment vertical="top"/>
    </xf>
    <xf numFmtId="0" fontId="2" fillId="0" borderId="0" xfId="0" applyFont="1" applyBorder="1" applyAlignment="1">
      <alignment horizontal="center" vertical="top" wrapText="1"/>
    </xf>
    <xf numFmtId="0" fontId="2" fillId="0" borderId="0" xfId="0" applyFont="1" applyBorder="1" applyAlignment="1">
      <alignment vertical="top" wrapText="1"/>
    </xf>
    <xf numFmtId="0" fontId="2" fillId="0" borderId="0" xfId="0" applyFont="1" applyBorder="1" applyAlignment="1">
      <alignment horizontal="right" vertical="top" wrapText="1"/>
    </xf>
    <xf numFmtId="0" fontId="18" fillId="0" borderId="0" xfId="0" applyFont="1" applyBorder="1" applyAlignment="1">
      <alignment horizontal="center" vertical="center" wrapText="1"/>
    </xf>
    <xf numFmtId="0" fontId="5" fillId="0" borderId="0" xfId="0" applyBorder="1" applyAlignment="1">
      <alignment horizontal="left" vertical="top" wrapText="1"/>
    </xf>
    <xf numFmtId="0" fontId="19" fillId="0" borderId="7" xfId="0" applyFont="1" applyBorder="1" applyAlignment="1">
      <alignment horizontal="center" vertical="center" wrapText="1"/>
    </xf>
    <xf numFmtId="0" fontId="19" fillId="0" borderId="2" xfId="0" applyFont="1" applyBorder="1" applyAlignment="1">
      <alignment horizontal="center" vertical="center" wrapText="1"/>
    </xf>
    <xf numFmtId="4" fontId="19" fillId="0" borderId="7" xfId="0" applyNumberFormat="1" applyFont="1" applyBorder="1" applyAlignment="1">
      <alignment vertical="center"/>
    </xf>
    <xf numFmtId="4" fontId="19" fillId="0" borderId="2" xfId="0" applyNumberFormat="1" applyFont="1" applyBorder="1" applyAlignment="1">
      <alignment vertical="center"/>
    </xf>
    <xf numFmtId="0" fontId="5" fillId="0" borderId="0" xfId="0" applyFont="1" applyFill="1" applyBorder="1" applyAlignment="1" applyProtection="1">
      <alignment vertical="top"/>
    </xf>
    <xf numFmtId="49" fontId="15" fillId="0" borderId="0" xfId="53" applyFont="1" applyFill="1" applyBorder="1">
      <alignment horizontal="left" vertical="center" wrapText="1"/>
    </xf>
    <xf numFmtId="49" fontId="15" fillId="0" borderId="0" xfId="53" applyFont="1" applyFill="1" applyBorder="1" applyAlignment="1">
      <alignment horizontal="right" vertical="center" wrapText="1"/>
    </xf>
    <xf numFmtId="49" fontId="16" fillId="0" borderId="0" xfId="0" applyNumberFormat="1" applyFont="1" applyFill="1" applyBorder="1" applyAlignment="1">
      <alignment horizontal="center" vertical="center" wrapText="1"/>
    </xf>
    <xf numFmtId="49" fontId="17" fillId="0" borderId="0" xfId="0" applyNumberFormat="1" applyFill="1" applyBorder="1" applyAlignment="1">
      <alignment horizontal="left" vertical="center" wrapText="1"/>
    </xf>
    <xf numFmtId="49" fontId="20" fillId="0" borderId="7" xfId="53" applyFont="1" applyFill="1" applyAlignment="1">
      <alignment horizontal="center" vertical="center" wrapText="1"/>
    </xf>
    <xf numFmtId="49" fontId="20" fillId="0" borderId="7" xfId="53" applyFont="1" applyFill="1">
      <alignment horizontal="left" vertical="center" wrapText="1"/>
    </xf>
    <xf numFmtId="179" fontId="20" fillId="0" borderId="7" xfId="54" applyFont="1" applyFill="1">
      <alignment horizontal="right" vertical="center"/>
    </xf>
    <xf numFmtId="49" fontId="20" fillId="0" borderId="7" xfId="53" applyFont="1" applyFill="1" applyAlignment="1">
      <alignment horizontal="left" vertical="center" wrapText="1" indent="1"/>
    </xf>
    <xf numFmtId="49" fontId="20" fillId="0" borderId="7" xfId="53" applyFont="1" applyFill="1" applyAlignment="1">
      <alignment horizontal="left" vertical="center" wrapText="1" indent="2"/>
    </xf>
    <xf numFmtId="0" fontId="21" fillId="0" borderId="0" xfId="0" applyFont="1" applyBorder="1" applyAlignment="1">
      <alignment horizontal="center" vertical="center"/>
    </xf>
    <xf numFmtId="0" fontId="22" fillId="0" borderId="0" xfId="0" applyFont="1" applyBorder="1" applyAlignment="1">
      <alignment horizontal="center" vertical="center"/>
    </xf>
    <xf numFmtId="0" fontId="5" fillId="0" borderId="7" xfId="0" applyBorder="1" applyAlignment="1">
      <alignment horizontal="left" vertical="center"/>
    </xf>
    <xf numFmtId="0" fontId="5" fillId="0" borderId="7" xfId="0" applyBorder="1" applyAlignment="1" applyProtection="1">
      <alignment vertical="center"/>
      <protection locked="0"/>
    </xf>
    <xf numFmtId="0" fontId="2" fillId="0" borderId="6" xfId="0" applyFont="1" applyBorder="1" applyAlignment="1">
      <alignment vertical="center"/>
    </xf>
    <xf numFmtId="179" fontId="1" fillId="0" borderId="7" xfId="0" applyNumberFormat="1" applyFont="1" applyBorder="1" applyAlignment="1" applyProtection="1">
      <alignment horizontal="right" vertical="center"/>
      <protection locked="0"/>
    </xf>
    <xf numFmtId="0" fontId="23" fillId="0" borderId="7" xfId="0" applyFont="1" applyBorder="1" applyAlignment="1">
      <alignment horizontal="center" vertical="center"/>
    </xf>
    <xf numFmtId="0" fontId="4" fillId="0" borderId="0" xfId="53" applyNumberFormat="1" applyFont="1" applyBorder="1" applyAlignment="1">
      <alignment horizontal="left" vertical="center"/>
    </xf>
    <xf numFmtId="0" fontId="3" fillId="0" borderId="0" xfId="53" applyNumberFormat="1" applyFont="1" applyBorder="1" applyAlignment="1">
      <alignment horizontal="center" vertical="center"/>
    </xf>
    <xf numFmtId="0" fontId="4" fillId="0" borderId="7" xfId="53" applyNumberFormat="1" applyFont="1" applyAlignment="1">
      <alignment horizontal="center" vertical="center" wrapText="1"/>
    </xf>
    <xf numFmtId="0" fontId="4" fillId="0" borderId="7" xfId="0" applyFont="1" applyBorder="1" applyAlignment="1">
      <alignment horizontal="center" vertical="center"/>
    </xf>
    <xf numFmtId="0" fontId="4" fillId="0" borderId="7" xfId="53" applyNumberFormat="1" applyFont="1">
      <alignment horizontal="left" vertical="center" wrapText="1"/>
    </xf>
    <xf numFmtId="0" fontId="4" fillId="0" borderId="7" xfId="53" applyNumberFormat="1" applyFont="1" applyAlignment="1">
      <alignment horizontal="left" vertical="center" wrapText="1" indent="1"/>
    </xf>
    <xf numFmtId="0" fontId="4" fillId="0" borderId="7" xfId="53" applyNumberFormat="1" applyFont="1" applyAlignment="1">
      <alignment horizontal="left" vertical="center" wrapText="1" indent="2"/>
    </xf>
    <xf numFmtId="0" fontId="5" fillId="0" borderId="0" xfId="0" applyBorder="1" applyAlignment="1">
      <alignment vertical="center"/>
    </xf>
    <xf numFmtId="0" fontId="1" fillId="0" borderId="7" xfId="0" applyFont="1" applyBorder="1" applyAlignment="1">
      <alignment vertical="center" wrapText="1"/>
    </xf>
    <xf numFmtId="0" fontId="5" fillId="0" borderId="4" xfId="0" applyBorder="1" applyAlignment="1">
      <alignment vertical="center"/>
    </xf>
    <xf numFmtId="0" fontId="2" fillId="0" borderId="0" xfId="0" applyFont="1" applyAlignment="1">
      <alignment horizontal="center" vertical="center"/>
    </xf>
    <xf numFmtId="0" fontId="15" fillId="0" borderId="0" xfId="0" applyFont="1" applyBorder="1" applyAlignment="1">
      <alignment horizontal="right" vertical="center"/>
    </xf>
    <xf numFmtId="0" fontId="24" fillId="0" borderId="0" xfId="0" applyFont="1" applyBorder="1" applyAlignment="1">
      <alignment horizontal="center" vertical="center"/>
    </xf>
    <xf numFmtId="0" fontId="15" fillId="0" borderId="0" xfId="0" applyFont="1" applyBorder="1" applyAlignment="1">
      <alignment horizontal="left" vertical="top"/>
    </xf>
    <xf numFmtId="0" fontId="17" fillId="0" borderId="7" xfId="0" applyBorder="1" applyAlignment="1">
      <alignment vertical="center"/>
    </xf>
    <xf numFmtId="179" fontId="15" fillId="0" borderId="7" xfId="0" applyNumberFormat="1" applyFont="1" applyBorder="1" applyAlignment="1">
      <alignment horizontal="righ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 name="Normal" xfId="57"/>
  </cellStyles>
  <tableStyles count="0" defaultTableStyle="TableStyleMedium2"/>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D37"/>
  <sheetViews>
    <sheetView showZeros="0" workbookViewId="0">
      <selection activeCell="B6" sqref="B6"/>
    </sheetView>
  </sheetViews>
  <sheetFormatPr defaultColWidth="10.2857142857143" defaultRowHeight="15" customHeight="1" outlineLevelCol="3"/>
  <cols>
    <col min="1" max="4" width="33.2857142857143" customWidth="1"/>
  </cols>
  <sheetData>
    <row r="1" ht="18.75" customHeight="1" spans="1:4">
      <c r="A1" s="136"/>
      <c r="B1" s="136"/>
      <c r="C1" s="136"/>
      <c r="D1" s="182" t="s">
        <v>0</v>
      </c>
    </row>
    <row r="2" ht="42" customHeight="1" spans="1:4">
      <c r="A2" s="183" t="str">
        <f>"2026"&amp;"年财务收支预算总表"</f>
        <v>2026年财务收支预算总表</v>
      </c>
      <c r="B2" s="183"/>
      <c r="C2" s="183"/>
      <c r="D2" s="183"/>
    </row>
    <row r="3" ht="18.75" customHeight="1" spans="1:4">
      <c r="A3" s="184" t="str">
        <f>"单位名称："&amp;"瑞丽市第五民族中学"</f>
        <v>单位名称：瑞丽市第五民族中学</v>
      </c>
      <c r="B3" s="184"/>
      <c r="C3" s="136"/>
      <c r="D3" s="182" t="s">
        <v>1</v>
      </c>
    </row>
    <row r="4" ht="18.75" customHeight="1" spans="1:4">
      <c r="A4" s="139" t="s">
        <v>2</v>
      </c>
      <c r="B4" s="139"/>
      <c r="C4" s="139" t="s">
        <v>3</v>
      </c>
      <c r="D4" s="139"/>
    </row>
    <row r="5" ht="18.75" customHeight="1" spans="1:4">
      <c r="A5" s="139" t="s">
        <v>4</v>
      </c>
      <c r="B5" s="139" t="str">
        <f t="shared" ref="B5:D5" si="0">"2026"&amp;"年预算金额"</f>
        <v>2026年预算金额</v>
      </c>
      <c r="C5" s="139" t="s">
        <v>5</v>
      </c>
      <c r="D5" s="139" t="str">
        <f t="shared" si="0"/>
        <v>2026年预算金额</v>
      </c>
    </row>
    <row r="6" ht="18.75" customHeight="1" spans="1:4">
      <c r="A6" s="185" t="s">
        <v>6</v>
      </c>
      <c r="B6" s="186">
        <v>17371197.78</v>
      </c>
      <c r="C6" s="185" t="s">
        <v>7</v>
      </c>
      <c r="D6" s="186"/>
    </row>
    <row r="7" ht="18.75" customHeight="1" spans="1:4">
      <c r="A7" s="185" t="s">
        <v>8</v>
      </c>
      <c r="B7" s="186"/>
      <c r="C7" s="185" t="s">
        <v>9</v>
      </c>
      <c r="D7" s="186"/>
    </row>
    <row r="8" ht="18.75" customHeight="1" spans="1:4">
      <c r="A8" s="185" t="s">
        <v>10</v>
      </c>
      <c r="B8" s="186"/>
      <c r="C8" s="185" t="s">
        <v>11</v>
      </c>
      <c r="D8" s="186"/>
    </row>
    <row r="9" ht="18.75" customHeight="1" spans="1:4">
      <c r="A9" s="185" t="s">
        <v>12</v>
      </c>
      <c r="B9" s="186">
        <v>1227840</v>
      </c>
      <c r="C9" s="185" t="s">
        <v>13</v>
      </c>
      <c r="D9" s="186"/>
    </row>
    <row r="10" ht="18.75" customHeight="1" spans="1:4">
      <c r="A10" s="185" t="s">
        <v>14</v>
      </c>
      <c r="B10" s="186">
        <v>672200</v>
      </c>
      <c r="C10" s="185" t="s">
        <v>15</v>
      </c>
      <c r="D10" s="186">
        <v>15220368.98</v>
      </c>
    </row>
    <row r="11" ht="18.75" customHeight="1" spans="1:4">
      <c r="A11" s="185" t="s">
        <v>16</v>
      </c>
      <c r="B11" s="186"/>
      <c r="C11" s="185" t="s">
        <v>17</v>
      </c>
      <c r="D11" s="186"/>
    </row>
    <row r="12" ht="18.75" customHeight="1" spans="1:4">
      <c r="A12" s="185" t="s">
        <v>18</v>
      </c>
      <c r="B12" s="186"/>
      <c r="C12" s="185" t="s">
        <v>19</v>
      </c>
      <c r="D12" s="186"/>
    </row>
    <row r="13" ht="18.75" customHeight="1" spans="1:4">
      <c r="A13" s="185" t="s">
        <v>20</v>
      </c>
      <c r="B13" s="186"/>
      <c r="C13" s="185" t="s">
        <v>21</v>
      </c>
      <c r="D13" s="186">
        <v>1715536.2</v>
      </c>
    </row>
    <row r="14" ht="18.75" customHeight="1" spans="1:4">
      <c r="A14" s="185" t="s">
        <v>22</v>
      </c>
      <c r="B14" s="186"/>
      <c r="C14" s="185" t="s">
        <v>23</v>
      </c>
      <c r="D14" s="186">
        <v>1210920</v>
      </c>
    </row>
    <row r="15" ht="18.75" customHeight="1" spans="1:4">
      <c r="A15" s="185" t="s">
        <v>24</v>
      </c>
      <c r="B15" s="186">
        <v>672200</v>
      </c>
      <c r="C15" s="185" t="s">
        <v>25</v>
      </c>
      <c r="D15" s="186"/>
    </row>
    <row r="16" ht="18.75" customHeight="1" spans="1:4">
      <c r="A16" s="185"/>
      <c r="B16" s="185"/>
      <c r="C16" s="185" t="s">
        <v>26</v>
      </c>
      <c r="D16" s="186"/>
    </row>
    <row r="17" ht="18.75" customHeight="1" spans="1:4">
      <c r="A17" s="185"/>
      <c r="B17" s="185"/>
      <c r="C17" s="185" t="s">
        <v>27</v>
      </c>
      <c r="D17" s="186"/>
    </row>
    <row r="18" ht="18.75" customHeight="1" spans="1:4">
      <c r="A18" s="185"/>
      <c r="B18" s="185"/>
      <c r="C18" s="185" t="s">
        <v>28</v>
      </c>
      <c r="D18" s="186"/>
    </row>
    <row r="19" ht="18.75" customHeight="1" spans="1:4">
      <c r="A19" s="185"/>
      <c r="B19" s="185"/>
      <c r="C19" s="185" t="s">
        <v>29</v>
      </c>
      <c r="D19" s="186"/>
    </row>
    <row r="20" ht="18.75" customHeight="1" spans="1:4">
      <c r="A20" s="185"/>
      <c r="B20" s="185"/>
      <c r="C20" s="185" t="s">
        <v>30</v>
      </c>
      <c r="D20" s="186"/>
    </row>
    <row r="21" ht="18.75" customHeight="1" spans="1:4">
      <c r="A21" s="185"/>
      <c r="B21" s="185"/>
      <c r="C21" s="185" t="s">
        <v>31</v>
      </c>
      <c r="D21" s="186"/>
    </row>
    <row r="22" ht="18.75" customHeight="1" spans="1:4">
      <c r="A22" s="185"/>
      <c r="B22" s="185"/>
      <c r="C22" s="185" t="s">
        <v>32</v>
      </c>
      <c r="D22" s="186"/>
    </row>
    <row r="23" ht="18.75" customHeight="1" spans="1:4">
      <c r="A23" s="185"/>
      <c r="B23" s="185"/>
      <c r="C23" s="185" t="s">
        <v>33</v>
      </c>
      <c r="D23" s="186"/>
    </row>
    <row r="24" ht="18.75" customHeight="1" spans="1:4">
      <c r="A24" s="185"/>
      <c r="B24" s="185"/>
      <c r="C24" s="185" t="s">
        <v>34</v>
      </c>
      <c r="D24" s="186">
        <v>1124412.6</v>
      </c>
    </row>
    <row r="25" ht="18.75" customHeight="1" spans="1:4">
      <c r="A25" s="185"/>
      <c r="B25" s="185"/>
      <c r="C25" s="185" t="s">
        <v>35</v>
      </c>
      <c r="D25" s="186"/>
    </row>
    <row r="26" ht="18.75" customHeight="1" spans="1:4">
      <c r="A26" s="185"/>
      <c r="B26" s="185"/>
      <c r="C26" s="185" t="s">
        <v>36</v>
      </c>
      <c r="D26" s="186"/>
    </row>
    <row r="27" ht="18.75" customHeight="1" spans="1:4">
      <c r="A27" s="185"/>
      <c r="B27" s="185"/>
      <c r="C27" s="185" t="s">
        <v>37</v>
      </c>
      <c r="D27" s="186"/>
    </row>
    <row r="28" ht="18.75" customHeight="1" spans="1:4">
      <c r="A28" s="185"/>
      <c r="B28" s="185"/>
      <c r="C28" s="185" t="s">
        <v>38</v>
      </c>
      <c r="D28" s="186"/>
    </row>
    <row r="29" ht="18.75" customHeight="1" spans="1:4">
      <c r="A29" s="185"/>
      <c r="B29" s="185"/>
      <c r="C29" s="185" t="s">
        <v>39</v>
      </c>
      <c r="D29" s="186"/>
    </row>
    <row r="30" ht="18.75" customHeight="1" spans="1:4">
      <c r="A30" s="185"/>
      <c r="B30" s="185"/>
      <c r="C30" s="185" t="s">
        <v>40</v>
      </c>
      <c r="D30" s="186"/>
    </row>
    <row r="31" ht="18.75" customHeight="1" spans="1:4">
      <c r="A31" s="185"/>
      <c r="B31" s="185"/>
      <c r="C31" s="185" t="s">
        <v>41</v>
      </c>
      <c r="D31" s="186"/>
    </row>
    <row r="32" ht="18.75" customHeight="1" spans="1:4">
      <c r="A32" s="185"/>
      <c r="B32" s="186"/>
      <c r="C32" s="185" t="s">
        <v>42</v>
      </c>
      <c r="D32" s="186"/>
    </row>
    <row r="33" ht="18.75" customHeight="1" spans="1:4">
      <c r="A33" s="185" t="s">
        <v>43</v>
      </c>
      <c r="B33" s="186">
        <v>19271237.78</v>
      </c>
      <c r="C33" s="185" t="s">
        <v>44</v>
      </c>
      <c r="D33" s="186">
        <v>19271237.78</v>
      </c>
    </row>
    <row r="34" ht="18.75" customHeight="1" spans="1:4">
      <c r="A34" s="185" t="s">
        <v>45</v>
      </c>
      <c r="B34" s="186"/>
      <c r="C34" s="185" t="s">
        <v>46</v>
      </c>
      <c r="D34" s="186"/>
    </row>
    <row r="35" ht="18.75" customHeight="1" spans="1:4">
      <c r="A35" s="185" t="s">
        <v>47</v>
      </c>
      <c r="B35" s="186"/>
      <c r="C35" s="185" t="s">
        <v>47</v>
      </c>
      <c r="D35" s="186"/>
    </row>
    <row r="36" ht="18.75" customHeight="1" spans="1:4">
      <c r="A36" s="185" t="s">
        <v>48</v>
      </c>
      <c r="B36" s="186"/>
      <c r="C36" s="185" t="s">
        <v>49</v>
      </c>
      <c r="D36" s="186"/>
    </row>
    <row r="37" ht="18.75" customHeight="1" spans="1:4">
      <c r="A37" s="185" t="s">
        <v>50</v>
      </c>
      <c r="B37" s="186">
        <v>19271237.78</v>
      </c>
      <c r="C37" s="185" t="s">
        <v>51</v>
      </c>
      <c r="D37" s="186">
        <v>19271237.78</v>
      </c>
    </row>
  </sheetData>
  <mergeCells count="4">
    <mergeCell ref="A2:D2"/>
    <mergeCell ref="A3:B3"/>
    <mergeCell ref="A4:B4"/>
    <mergeCell ref="C4:D4"/>
  </mergeCells>
  <pageMargins left="0.75" right="0.75" top="1" bottom="1" header="0.511805555555556" footer="0.511805555555556"/>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F10"/>
  <sheetViews>
    <sheetView showZeros="0" workbookViewId="0">
      <selection activeCell="G15" sqref="G15"/>
    </sheetView>
  </sheetViews>
  <sheetFormatPr defaultColWidth="9.14285714285714" defaultRowHeight="14.25" customHeight="1" outlineLevelCol="5"/>
  <cols>
    <col min="1" max="6" width="24.3428571428571" customWidth="1"/>
  </cols>
  <sheetData>
    <row r="1" ht="12" customHeight="1" spans="1:6">
      <c r="A1" s="107">
        <v>1</v>
      </c>
      <c r="B1" s="108">
        <v>0</v>
      </c>
      <c r="C1" s="107">
        <v>1</v>
      </c>
      <c r="D1" s="84"/>
      <c r="E1" s="84"/>
      <c r="F1" s="105" t="s">
        <v>517</v>
      </c>
    </row>
    <row r="2" ht="33" customHeight="1" spans="1:6">
      <c r="A2" s="109" t="str">
        <f>"2026"&amp;"年部门政府性基金预算支出预算表"</f>
        <v>2026年部门政府性基金预算支出预算表</v>
      </c>
      <c r="B2" s="109" t="s">
        <v>518</v>
      </c>
      <c r="C2" s="110"/>
      <c r="D2" s="111"/>
      <c r="E2" s="111"/>
      <c r="F2" s="111"/>
    </row>
    <row r="3" ht="23" customHeight="1" spans="1:6">
      <c r="A3" s="112" t="str">
        <f>"单位名称："&amp;"瑞丽市第五民族中学"</f>
        <v>单位名称：瑞丽市第五民族中学</v>
      </c>
      <c r="B3" s="112" t="s">
        <v>519</v>
      </c>
      <c r="C3" s="113"/>
      <c r="D3" s="84"/>
      <c r="E3" s="84"/>
      <c r="F3" s="105" t="s">
        <v>1</v>
      </c>
    </row>
    <row r="4" ht="19.5" customHeight="1" spans="1:6">
      <c r="A4" s="64" t="s">
        <v>198</v>
      </c>
      <c r="B4" s="114" t="s">
        <v>74</v>
      </c>
      <c r="C4" s="64" t="s">
        <v>75</v>
      </c>
      <c r="D4" s="36" t="s">
        <v>520</v>
      </c>
      <c r="E4" s="36"/>
      <c r="F4" s="36"/>
    </row>
    <row r="5" ht="18.55" customHeight="1" spans="1:6">
      <c r="A5" s="64"/>
      <c r="B5" s="114"/>
      <c r="C5" s="64"/>
      <c r="D5" s="36" t="s">
        <v>56</v>
      </c>
      <c r="E5" s="36" t="s">
        <v>78</v>
      </c>
      <c r="F5" s="36" t="s">
        <v>79</v>
      </c>
    </row>
    <row r="6" ht="20.25" customHeight="1" spans="1:6">
      <c r="A6" s="64">
        <v>1</v>
      </c>
      <c r="B6" s="115" t="s">
        <v>86</v>
      </c>
      <c r="C6" s="115" t="s">
        <v>87</v>
      </c>
      <c r="D6" s="115" t="s">
        <v>88</v>
      </c>
      <c r="E6" s="115" t="s">
        <v>89</v>
      </c>
      <c r="F6" s="115" t="s">
        <v>90</v>
      </c>
    </row>
    <row r="7" ht="30" customHeight="1" spans="1:6">
      <c r="A7" s="34"/>
      <c r="B7" s="114"/>
      <c r="C7" s="34"/>
      <c r="D7" s="77"/>
      <c r="E7" s="116"/>
      <c r="F7" s="116"/>
    </row>
    <row r="8" ht="30" customHeight="1" spans="1:6">
      <c r="A8" s="22"/>
      <c r="B8" s="22"/>
      <c r="C8" s="22"/>
      <c r="D8" s="77"/>
      <c r="E8" s="116"/>
      <c r="F8" s="116"/>
    </row>
    <row r="9" ht="30" customHeight="1" spans="1:6">
      <c r="A9" s="20" t="s">
        <v>521</v>
      </c>
      <c r="B9" s="20" t="s">
        <v>521</v>
      </c>
      <c r="C9" s="20" t="s">
        <v>521</v>
      </c>
      <c r="D9" s="77"/>
      <c r="E9" s="116"/>
      <c r="F9" s="116"/>
    </row>
    <row r="10" s="106" customFormat="1" customHeight="1" spans="1:6">
      <c r="A10" s="29" t="s">
        <v>522</v>
      </c>
      <c r="C10" s="117"/>
      <c r="D10" s="117"/>
      <c r="E10" s="117"/>
      <c r="F10" s="117"/>
    </row>
  </sheetData>
  <mergeCells count="7">
    <mergeCell ref="A2:F2"/>
    <mergeCell ref="A3:C3"/>
    <mergeCell ref="D4:F4"/>
    <mergeCell ref="A9:C9"/>
    <mergeCell ref="A4:A5"/>
    <mergeCell ref="B4:B5"/>
    <mergeCell ref="C4:C5"/>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Q13"/>
  <sheetViews>
    <sheetView showZeros="0" workbookViewId="0">
      <selection activeCell="S9" sqref="S9"/>
    </sheetView>
  </sheetViews>
  <sheetFormatPr defaultColWidth="9.14285714285714" defaultRowHeight="14.25" customHeight="1"/>
  <cols>
    <col min="1" max="1" width="26.7142857142857" customWidth="1"/>
    <col min="2" max="2" width="14.2857142857143" customWidth="1"/>
    <col min="3" max="3" width="12.1428571428571" customWidth="1"/>
    <col min="4" max="5" width="3.62857142857143" customWidth="1"/>
    <col min="6" max="6" width="14" customWidth="1"/>
    <col min="7" max="7" width="14.7142857142857" customWidth="1"/>
    <col min="8" max="8" width="14" customWidth="1"/>
    <col min="9" max="9" width="10.2" customWidth="1"/>
    <col min="10" max="10" width="7.85714285714286" customWidth="1"/>
    <col min="11" max="11" width="9.77142857142857" customWidth="1"/>
    <col min="12" max="12" width="10.7714285714286" customWidth="1"/>
    <col min="13" max="15" width="10.7142857142857" customWidth="1"/>
    <col min="16" max="16" width="9" customWidth="1"/>
    <col min="17" max="17" width="11.4190476190476" customWidth="1"/>
  </cols>
  <sheetData>
    <row r="1" ht="13.5" customHeight="1" spans="1:17">
      <c r="A1" s="3"/>
      <c r="B1" s="3"/>
      <c r="C1" s="3"/>
      <c r="D1" s="3"/>
      <c r="E1" s="3"/>
      <c r="F1" s="3"/>
      <c r="G1" s="3"/>
      <c r="H1" s="3"/>
      <c r="I1" s="3"/>
      <c r="J1" s="3"/>
      <c r="K1" s="1"/>
      <c r="L1" s="1"/>
      <c r="M1" s="1"/>
      <c r="N1" s="1"/>
      <c r="O1" s="96"/>
      <c r="P1" s="96"/>
      <c r="Q1" s="44" t="s">
        <v>523</v>
      </c>
    </row>
    <row r="2" ht="27.75" customHeight="1" spans="1:17">
      <c r="A2" s="45" t="str">
        <f>"2026"&amp;"年部门政府采购预算表"</f>
        <v>2026年部门政府采购预算表</v>
      </c>
      <c r="B2" s="30"/>
      <c r="C2" s="30"/>
      <c r="D2" s="30"/>
      <c r="E2" s="30"/>
      <c r="F2" s="30"/>
      <c r="G2" s="30"/>
      <c r="H2" s="30"/>
      <c r="I2" s="30"/>
      <c r="J2" s="30"/>
      <c r="K2" s="69"/>
      <c r="L2" s="30"/>
      <c r="M2" s="30"/>
      <c r="N2" s="30"/>
      <c r="O2" s="69"/>
      <c r="P2" s="69"/>
      <c r="Q2" s="30"/>
    </row>
    <row r="3" ht="18.75" customHeight="1" spans="1:17">
      <c r="A3" s="46" t="str">
        <f>"单位名称："&amp;"瑞丽市第五民族中学"</f>
        <v>单位名称：瑞丽市第五民族中学</v>
      </c>
      <c r="B3" s="33"/>
      <c r="C3" s="33"/>
      <c r="D3" s="33"/>
      <c r="E3" s="33"/>
      <c r="F3" s="33"/>
      <c r="G3" s="33"/>
      <c r="H3" s="33"/>
      <c r="I3" s="33"/>
      <c r="J3" s="33"/>
      <c r="K3" s="1"/>
      <c r="L3" s="1"/>
      <c r="M3" s="1"/>
      <c r="N3" s="1"/>
      <c r="O3" s="97"/>
      <c r="P3" s="97"/>
      <c r="Q3" s="105" t="s">
        <v>53</v>
      </c>
    </row>
    <row r="4" ht="15.75" customHeight="1" spans="1:17">
      <c r="A4" s="11" t="s">
        <v>524</v>
      </c>
      <c r="B4" s="85" t="s">
        <v>525</v>
      </c>
      <c r="C4" s="85" t="s">
        <v>526</v>
      </c>
      <c r="D4" s="85" t="s">
        <v>527</v>
      </c>
      <c r="E4" s="85" t="s">
        <v>528</v>
      </c>
      <c r="F4" s="85" t="s">
        <v>529</v>
      </c>
      <c r="G4" s="49" t="s">
        <v>205</v>
      </c>
      <c r="H4" s="49"/>
      <c r="I4" s="49"/>
      <c r="J4" s="49"/>
      <c r="K4" s="98"/>
      <c r="L4" s="49"/>
      <c r="M4" s="49"/>
      <c r="N4" s="49"/>
      <c r="O4" s="99"/>
      <c r="P4" s="98"/>
      <c r="Q4" s="50"/>
    </row>
    <row r="5" ht="17.25" customHeight="1" spans="1:17">
      <c r="A5" s="16"/>
      <c r="B5" s="86"/>
      <c r="C5" s="86"/>
      <c r="D5" s="86"/>
      <c r="E5" s="86"/>
      <c r="F5" s="86"/>
      <c r="G5" s="86" t="s">
        <v>56</v>
      </c>
      <c r="H5" s="86" t="s">
        <v>60</v>
      </c>
      <c r="I5" s="86" t="s">
        <v>530</v>
      </c>
      <c r="J5" s="86" t="s">
        <v>531</v>
      </c>
      <c r="K5" s="100" t="s">
        <v>532</v>
      </c>
      <c r="L5" s="101" t="s">
        <v>533</v>
      </c>
      <c r="M5" s="101"/>
      <c r="N5" s="101"/>
      <c r="O5" s="102"/>
      <c r="P5" s="103"/>
      <c r="Q5" s="87"/>
    </row>
    <row r="6" ht="72" customHeight="1" spans="1:17">
      <c r="A6" s="18"/>
      <c r="B6" s="87"/>
      <c r="C6" s="87"/>
      <c r="D6" s="87"/>
      <c r="E6" s="87"/>
      <c r="F6" s="87"/>
      <c r="G6" s="87"/>
      <c r="H6" s="87" t="s">
        <v>59</v>
      </c>
      <c r="I6" s="87"/>
      <c r="J6" s="87"/>
      <c r="K6" s="104"/>
      <c r="L6" s="87" t="s">
        <v>59</v>
      </c>
      <c r="M6" s="87" t="s">
        <v>66</v>
      </c>
      <c r="N6" s="87" t="s">
        <v>534</v>
      </c>
      <c r="O6" s="34" t="s">
        <v>68</v>
      </c>
      <c r="P6" s="104" t="s">
        <v>69</v>
      </c>
      <c r="Q6" s="87" t="s">
        <v>70</v>
      </c>
    </row>
    <row r="7" ht="15" customHeight="1" spans="1:17">
      <c r="A7" s="74">
        <v>1</v>
      </c>
      <c r="B7" s="88">
        <v>2</v>
      </c>
      <c r="C7" s="88">
        <v>3</v>
      </c>
      <c r="D7" s="88">
        <v>4</v>
      </c>
      <c r="E7" s="88">
        <v>5</v>
      </c>
      <c r="F7" s="88">
        <v>6</v>
      </c>
      <c r="G7" s="89">
        <v>7</v>
      </c>
      <c r="H7" s="89">
        <v>8</v>
      </c>
      <c r="I7" s="89">
        <v>9</v>
      </c>
      <c r="J7" s="89">
        <v>10</v>
      </c>
      <c r="K7" s="89">
        <v>11</v>
      </c>
      <c r="L7" s="89">
        <v>12</v>
      </c>
      <c r="M7" s="89">
        <v>13</v>
      </c>
      <c r="N7" s="89">
        <v>14</v>
      </c>
      <c r="O7" s="89">
        <v>15</v>
      </c>
      <c r="P7" s="89">
        <v>16</v>
      </c>
      <c r="Q7" s="89">
        <v>17</v>
      </c>
    </row>
    <row r="8" ht="52.5" customHeight="1" spans="1:17">
      <c r="A8" s="90" t="s">
        <v>72</v>
      </c>
      <c r="B8" s="91"/>
      <c r="C8" s="91"/>
      <c r="D8" s="92"/>
      <c r="E8" s="93"/>
      <c r="F8" s="23">
        <v>185116</v>
      </c>
      <c r="G8" s="23">
        <v>185116</v>
      </c>
      <c r="H8" s="23">
        <v>185116</v>
      </c>
      <c r="I8" s="23"/>
      <c r="J8" s="23"/>
      <c r="K8" s="23"/>
      <c r="L8" s="23"/>
      <c r="M8" s="23"/>
      <c r="N8" s="23"/>
      <c r="O8" s="23"/>
      <c r="P8" s="23"/>
      <c r="Q8" s="23"/>
    </row>
    <row r="9" ht="52.5" customHeight="1" spans="1:17">
      <c r="A9" s="90" t="str">
        <f t="shared" ref="A9:A12" si="0">"     "&amp;"普通高中教育公用经费"</f>
        <v>     普通高中教育公用经费</v>
      </c>
      <c r="B9" s="91" t="s">
        <v>535</v>
      </c>
      <c r="C9" s="91" t="s">
        <v>536</v>
      </c>
      <c r="D9" s="92" t="s">
        <v>537</v>
      </c>
      <c r="E9" s="93">
        <v>30</v>
      </c>
      <c r="F9" s="23">
        <v>36900</v>
      </c>
      <c r="G9" s="23">
        <v>36900</v>
      </c>
      <c r="H9" s="23">
        <v>36900</v>
      </c>
      <c r="I9" s="23"/>
      <c r="J9" s="23"/>
      <c r="K9" s="23"/>
      <c r="L9" s="23"/>
      <c r="M9" s="23"/>
      <c r="N9" s="23"/>
      <c r="O9" s="23"/>
      <c r="P9" s="23"/>
      <c r="Q9" s="23"/>
    </row>
    <row r="10" ht="52.5" customHeight="1" spans="1:17">
      <c r="A10" s="90" t="str">
        <f t="shared" si="0"/>
        <v>     普通高中教育公用经费</v>
      </c>
      <c r="B10" s="91" t="s">
        <v>538</v>
      </c>
      <c r="C10" s="91" t="s">
        <v>536</v>
      </c>
      <c r="D10" s="92" t="s">
        <v>539</v>
      </c>
      <c r="E10" s="93">
        <v>176</v>
      </c>
      <c r="F10" s="23">
        <v>5016</v>
      </c>
      <c r="G10" s="23">
        <v>5016</v>
      </c>
      <c r="H10" s="23">
        <v>5016</v>
      </c>
      <c r="I10" s="23"/>
      <c r="J10" s="23"/>
      <c r="K10" s="23"/>
      <c r="L10" s="23"/>
      <c r="M10" s="23"/>
      <c r="N10" s="23"/>
      <c r="O10" s="23"/>
      <c r="P10" s="23"/>
      <c r="Q10" s="23"/>
    </row>
    <row r="11" ht="52.5" customHeight="1" spans="1:17">
      <c r="A11" s="90" t="str">
        <f t="shared" si="0"/>
        <v>     普通高中教育公用经费</v>
      </c>
      <c r="B11" s="91" t="s">
        <v>540</v>
      </c>
      <c r="C11" s="91" t="s">
        <v>536</v>
      </c>
      <c r="D11" s="92" t="s">
        <v>379</v>
      </c>
      <c r="E11" s="93">
        <v>1</v>
      </c>
      <c r="F11" s="23">
        <v>133200</v>
      </c>
      <c r="G11" s="23">
        <v>133200</v>
      </c>
      <c r="H11" s="23">
        <v>133200</v>
      </c>
      <c r="I11" s="23"/>
      <c r="J11" s="23"/>
      <c r="K11" s="23"/>
      <c r="L11" s="23"/>
      <c r="M11" s="23"/>
      <c r="N11" s="23"/>
      <c r="O11" s="23"/>
      <c r="P11" s="23"/>
      <c r="Q11" s="23"/>
    </row>
    <row r="12" ht="52.5" customHeight="1" spans="1:17">
      <c r="A12" s="90" t="str">
        <f t="shared" si="0"/>
        <v>     普通高中教育公用经费</v>
      </c>
      <c r="B12" s="91" t="s">
        <v>357</v>
      </c>
      <c r="C12" s="91" t="s">
        <v>536</v>
      </c>
      <c r="D12" s="92" t="s">
        <v>379</v>
      </c>
      <c r="E12" s="93">
        <v>1</v>
      </c>
      <c r="F12" s="23">
        <v>10000</v>
      </c>
      <c r="G12" s="23">
        <v>10000</v>
      </c>
      <c r="H12" s="23">
        <v>10000</v>
      </c>
      <c r="I12" s="23"/>
      <c r="J12" s="23"/>
      <c r="K12" s="23"/>
      <c r="L12" s="23"/>
      <c r="M12" s="23"/>
      <c r="N12" s="23"/>
      <c r="O12" s="23"/>
      <c r="P12" s="23"/>
      <c r="Q12" s="23"/>
    </row>
    <row r="13" ht="30" customHeight="1" spans="1:17">
      <c r="A13" s="94" t="s">
        <v>521</v>
      </c>
      <c r="B13" s="95"/>
      <c r="C13" s="95"/>
      <c r="D13" s="95"/>
      <c r="E13" s="93"/>
      <c r="F13" s="23">
        <v>185116</v>
      </c>
      <c r="G13" s="23">
        <v>185116</v>
      </c>
      <c r="H13" s="23">
        <v>185116</v>
      </c>
      <c r="I13" s="23"/>
      <c r="J13" s="23"/>
      <c r="K13" s="23"/>
      <c r="L13" s="23"/>
      <c r="M13" s="23"/>
      <c r="N13" s="23"/>
      <c r="O13" s="23"/>
      <c r="P13" s="23"/>
      <c r="Q13" s="23"/>
    </row>
  </sheetData>
  <mergeCells count="16">
    <mergeCell ref="A2:Q2"/>
    <mergeCell ref="A3:F3"/>
    <mergeCell ref="G4:Q4"/>
    <mergeCell ref="L5:Q5"/>
    <mergeCell ref="A13:E13"/>
    <mergeCell ref="A4:A6"/>
    <mergeCell ref="B4:B6"/>
    <mergeCell ref="C4:C6"/>
    <mergeCell ref="D4:D6"/>
    <mergeCell ref="E4:E6"/>
    <mergeCell ref="F4:F6"/>
    <mergeCell ref="G5:G6"/>
    <mergeCell ref="H5:H6"/>
    <mergeCell ref="I5:I6"/>
    <mergeCell ref="J5:J6"/>
    <mergeCell ref="K5:K6"/>
  </mergeCells>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S11"/>
  <sheetViews>
    <sheetView showZeros="0" workbookViewId="0">
      <selection activeCell="I8" sqref="I8"/>
    </sheetView>
  </sheetViews>
  <sheetFormatPr defaultColWidth="9.14285714285714" defaultRowHeight="14.25" customHeight="1"/>
  <cols>
    <col min="1" max="1" width="21.4761904761905" customWidth="1"/>
    <col min="2" max="2" width="9.77142857142857" customWidth="1"/>
    <col min="3" max="3" width="19.2" customWidth="1"/>
    <col min="4" max="5" width="12.047619047619" customWidth="1"/>
    <col min="6" max="6" width="5.77142857142857" customWidth="1"/>
    <col min="7" max="7" width="6.47619047619048" customWidth="1"/>
    <col min="8" max="8" width="9.91428571428571" customWidth="1"/>
    <col min="9" max="14" width="11.3428571428571" customWidth="1"/>
  </cols>
  <sheetData>
    <row r="1" ht="17.25" customHeight="1" spans="1:14">
      <c r="A1" s="3"/>
      <c r="B1" s="3"/>
      <c r="C1" s="3"/>
      <c r="D1" s="3"/>
      <c r="E1" s="3"/>
      <c r="F1" s="3"/>
      <c r="G1" s="3"/>
      <c r="H1" s="78"/>
      <c r="I1" s="1"/>
      <c r="J1" s="1"/>
      <c r="K1" s="78"/>
      <c r="L1" s="1"/>
      <c r="M1" s="83"/>
      <c r="N1" s="83" t="s">
        <v>541</v>
      </c>
    </row>
    <row r="2" ht="36" customHeight="1" spans="1:14">
      <c r="A2" s="30" t="str">
        <f>"2026"&amp;"年部门政府购买服务预算表"</f>
        <v>2026年部门政府购买服务预算表</v>
      </c>
      <c r="B2" s="30"/>
      <c r="C2" s="30"/>
      <c r="D2" s="30"/>
      <c r="E2" s="30"/>
      <c r="F2" s="30"/>
      <c r="G2" s="30"/>
      <c r="H2" s="30"/>
      <c r="I2" s="30"/>
      <c r="J2" s="30"/>
      <c r="K2" s="30"/>
      <c r="L2" s="30"/>
      <c r="M2" s="30"/>
      <c r="N2" s="30"/>
    </row>
    <row r="3" ht="21.75" customHeight="1" spans="1:14">
      <c r="A3" s="32" t="str">
        <f>"单位名称："&amp;"瑞丽市第五民族中学"</f>
        <v>单位名称：瑞丽市第五民族中学</v>
      </c>
      <c r="B3" s="33"/>
      <c r="C3" s="33"/>
      <c r="D3" s="33"/>
      <c r="E3" s="33"/>
      <c r="F3" s="33"/>
      <c r="G3" s="33"/>
      <c r="H3" s="78"/>
      <c r="I3" s="1"/>
      <c r="J3" s="1"/>
      <c r="K3" s="78"/>
      <c r="L3" s="1"/>
      <c r="M3" s="84"/>
      <c r="N3" s="44" t="s">
        <v>53</v>
      </c>
    </row>
    <row r="4" ht="15.75" customHeight="1" spans="1:14">
      <c r="A4" s="11" t="s">
        <v>524</v>
      </c>
      <c r="B4" s="11" t="s">
        <v>542</v>
      </c>
      <c r="C4" s="11" t="s">
        <v>543</v>
      </c>
      <c r="D4" s="12" t="s">
        <v>205</v>
      </c>
      <c r="E4" s="13"/>
      <c r="F4" s="13"/>
      <c r="G4" s="13"/>
      <c r="H4" s="13"/>
      <c r="I4" s="13"/>
      <c r="J4" s="13"/>
      <c r="K4" s="13"/>
      <c r="L4" s="13"/>
      <c r="M4" s="13"/>
      <c r="N4" s="14"/>
    </row>
    <row r="5" ht="17.25" customHeight="1" spans="1:14">
      <c r="A5" s="16"/>
      <c r="B5" s="16"/>
      <c r="C5" s="16"/>
      <c r="D5" s="79" t="s">
        <v>56</v>
      </c>
      <c r="E5" s="11" t="s">
        <v>60</v>
      </c>
      <c r="F5" s="11" t="s">
        <v>530</v>
      </c>
      <c r="G5" s="11" t="s">
        <v>531</v>
      </c>
      <c r="H5" s="11" t="s">
        <v>532</v>
      </c>
      <c r="I5" s="12" t="s">
        <v>533</v>
      </c>
      <c r="J5" s="13"/>
      <c r="K5" s="13"/>
      <c r="L5" s="13"/>
      <c r="M5" s="13"/>
      <c r="N5" s="14"/>
    </row>
    <row r="6" ht="56" customHeight="1" spans="1:14">
      <c r="A6" s="18"/>
      <c r="B6" s="18"/>
      <c r="C6" s="18"/>
      <c r="D6" s="74"/>
      <c r="E6" s="16" t="s">
        <v>59</v>
      </c>
      <c r="F6" s="18"/>
      <c r="G6" s="18"/>
      <c r="H6" s="74"/>
      <c r="I6" s="16" t="s">
        <v>59</v>
      </c>
      <c r="J6" s="16" t="s">
        <v>66</v>
      </c>
      <c r="K6" s="16" t="s">
        <v>67</v>
      </c>
      <c r="L6" s="16" t="s">
        <v>68</v>
      </c>
      <c r="M6" s="16" t="s">
        <v>69</v>
      </c>
      <c r="N6" s="16" t="s">
        <v>70</v>
      </c>
    </row>
    <row r="7" ht="15" customHeight="1" spans="1:14">
      <c r="A7" s="36">
        <v>1</v>
      </c>
      <c r="B7" s="36">
        <v>2</v>
      </c>
      <c r="C7" s="36">
        <v>3</v>
      </c>
      <c r="D7" s="36">
        <v>7</v>
      </c>
      <c r="E7" s="36">
        <v>8</v>
      </c>
      <c r="F7" s="36">
        <v>9</v>
      </c>
      <c r="G7" s="36">
        <v>10</v>
      </c>
      <c r="H7" s="36">
        <v>11</v>
      </c>
      <c r="I7" s="36">
        <v>12</v>
      </c>
      <c r="J7" s="36">
        <v>13</v>
      </c>
      <c r="K7" s="36">
        <v>14</v>
      </c>
      <c r="L7" s="36">
        <v>15</v>
      </c>
      <c r="M7" s="36">
        <v>16</v>
      </c>
      <c r="N7" s="36">
        <v>17</v>
      </c>
    </row>
    <row r="8" ht="52.5" customHeight="1" spans="1:14">
      <c r="A8" s="80"/>
      <c r="B8" s="80"/>
      <c r="C8" s="80"/>
      <c r="D8" s="23"/>
      <c r="E8" s="23"/>
      <c r="F8" s="23"/>
      <c r="G8" s="23"/>
      <c r="H8" s="23"/>
      <c r="I8" s="23"/>
      <c r="J8" s="23"/>
      <c r="K8" s="23"/>
      <c r="L8" s="23"/>
      <c r="M8" s="23"/>
      <c r="N8" s="23"/>
    </row>
    <row r="9" ht="52.5" customHeight="1" spans="1:14">
      <c r="A9" s="81"/>
      <c r="B9" s="81"/>
      <c r="C9" s="81"/>
      <c r="D9" s="23"/>
      <c r="E9" s="23"/>
      <c r="F9" s="23"/>
      <c r="G9" s="23"/>
      <c r="H9" s="23"/>
      <c r="I9" s="23"/>
      <c r="J9" s="23"/>
      <c r="K9" s="23"/>
      <c r="L9" s="23"/>
      <c r="M9" s="23"/>
      <c r="N9" s="23"/>
    </row>
    <row r="10" ht="30" customHeight="1" spans="1:14">
      <c r="A10" s="12" t="s">
        <v>56</v>
      </c>
      <c r="B10" s="82"/>
      <c r="C10" s="82"/>
      <c r="D10" s="23"/>
      <c r="E10" s="23"/>
      <c r="F10" s="23"/>
      <c r="G10" s="23"/>
      <c r="H10" s="23"/>
      <c r="I10" s="23"/>
      <c r="J10" s="23"/>
      <c r="K10" s="23"/>
      <c r="L10" s="23"/>
      <c r="M10" s="23"/>
      <c r="N10" s="23"/>
    </row>
    <row r="11" s="29" customFormat="1" customHeight="1" spans="1:19">
      <c r="A11" s="29" t="s">
        <v>544</v>
      </c>
      <c r="D11" s="59"/>
      <c r="E11" s="59"/>
      <c r="F11" s="59"/>
      <c r="K11" s="59"/>
      <c r="O11" s="59"/>
      <c r="P11" s="59"/>
      <c r="Q11" s="59"/>
      <c r="S11" s="59"/>
    </row>
  </sheetData>
  <mergeCells count="13">
    <mergeCell ref="A2:N2"/>
    <mergeCell ref="A3:H3"/>
    <mergeCell ref="D4:N4"/>
    <mergeCell ref="I5:N5"/>
    <mergeCell ref="A10:C10"/>
    <mergeCell ref="A4:A6"/>
    <mergeCell ref="B4:B6"/>
    <mergeCell ref="C4:C6"/>
    <mergeCell ref="D5:D6"/>
    <mergeCell ref="E5:E6"/>
    <mergeCell ref="F5:F6"/>
    <mergeCell ref="G5:G6"/>
    <mergeCell ref="H5:H6"/>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IC11"/>
  <sheetViews>
    <sheetView showZeros="0" workbookViewId="0">
      <selection activeCell="F21" sqref="F21"/>
    </sheetView>
  </sheetViews>
  <sheetFormatPr defaultColWidth="9.14285714285714" defaultRowHeight="14.25" customHeight="1"/>
  <cols>
    <col min="1" max="1" width="29.2" customWidth="1"/>
    <col min="2" max="9" width="11.4190476190476" customWidth="1"/>
  </cols>
  <sheetData>
    <row r="1" ht="13.5" customHeight="1" spans="1:9">
      <c r="A1" s="3"/>
      <c r="B1" s="3"/>
      <c r="C1" s="3"/>
      <c r="D1" s="1"/>
      <c r="E1" s="4"/>
      <c r="F1" s="4"/>
      <c r="G1" s="4"/>
      <c r="H1" s="4"/>
      <c r="I1" s="4" t="s">
        <v>545</v>
      </c>
    </row>
    <row r="2" ht="27.75" customHeight="1" spans="1:9">
      <c r="A2" s="45" t="str">
        <f>"2026"&amp;"年县对下转移支付预算表"</f>
        <v>2026年县对下转移支付预算表</v>
      </c>
      <c r="B2" s="30"/>
      <c r="C2" s="30"/>
      <c r="D2" s="69"/>
      <c r="E2" s="69"/>
      <c r="F2" s="69"/>
      <c r="G2" s="69"/>
      <c r="H2" s="69"/>
      <c r="I2" s="69"/>
    </row>
    <row r="3" customHeight="1" spans="1:9">
      <c r="A3" s="1"/>
      <c r="B3" s="70"/>
      <c r="C3" s="70"/>
      <c r="D3" s="40"/>
      <c r="E3" s="40"/>
      <c r="F3" s="40"/>
      <c r="G3" s="40"/>
      <c r="H3" s="40"/>
      <c r="I3" s="44" t="s">
        <v>1</v>
      </c>
    </row>
    <row r="4" ht="18" customHeight="1" spans="1:9">
      <c r="A4" s="71" t="str">
        <f>"单位名称："&amp;"瑞丽市第五民族中学"</f>
        <v>单位名称：瑞丽市第五民族中学</v>
      </c>
      <c r="B4" s="72"/>
      <c r="C4" s="72"/>
      <c r="D4" s="40"/>
      <c r="E4" s="40"/>
      <c r="F4" s="40"/>
      <c r="G4" s="40"/>
      <c r="H4" s="40"/>
      <c r="I4" s="40"/>
    </row>
    <row r="5" ht="19.5" customHeight="1" spans="1:9">
      <c r="A5" s="73" t="s">
        <v>546</v>
      </c>
      <c r="B5" s="36" t="s">
        <v>205</v>
      </c>
      <c r="C5" s="36"/>
      <c r="D5" s="64"/>
      <c r="E5" s="64" t="s">
        <v>547</v>
      </c>
      <c r="F5" s="64"/>
      <c r="G5" s="64"/>
      <c r="H5" s="64"/>
      <c r="I5" s="64"/>
    </row>
    <row r="6" ht="40.5" customHeight="1" spans="1:9">
      <c r="A6" s="74"/>
      <c r="B6" s="36" t="s">
        <v>56</v>
      </c>
      <c r="C6" s="35" t="s">
        <v>60</v>
      </c>
      <c r="D6" s="34" t="s">
        <v>548</v>
      </c>
      <c r="E6" s="34" t="s">
        <v>549</v>
      </c>
      <c r="F6" s="34" t="s">
        <v>550</v>
      </c>
      <c r="G6" s="34" t="s">
        <v>551</v>
      </c>
      <c r="H6" s="34" t="s">
        <v>552</v>
      </c>
      <c r="I6" s="34" t="s">
        <v>553</v>
      </c>
    </row>
    <row r="7" ht="19.5" customHeight="1" spans="1:9">
      <c r="A7" s="36">
        <v>1</v>
      </c>
      <c r="B7" s="36">
        <v>2</v>
      </c>
      <c r="C7" s="75">
        <v>3</v>
      </c>
      <c r="D7" s="76">
        <v>4</v>
      </c>
      <c r="E7" s="75">
        <v>5</v>
      </c>
      <c r="F7" s="76">
        <v>6</v>
      </c>
      <c r="G7" s="75">
        <v>7</v>
      </c>
      <c r="H7" s="76">
        <v>8</v>
      </c>
      <c r="I7" s="75">
        <v>9</v>
      </c>
    </row>
    <row r="8" ht="19.5" customHeight="1" spans="1:9">
      <c r="A8" s="37"/>
      <c r="B8" s="77"/>
      <c r="C8" s="77"/>
      <c r="D8" s="77"/>
      <c r="E8" s="77"/>
      <c r="F8" s="77"/>
      <c r="G8" s="77"/>
      <c r="H8" s="77"/>
      <c r="I8" s="77"/>
    </row>
    <row r="9" ht="19.5" customHeight="1" spans="1:9">
      <c r="A9" s="37"/>
      <c r="B9" s="77"/>
      <c r="C9" s="77"/>
      <c r="D9" s="77"/>
      <c r="E9" s="77"/>
      <c r="F9" s="77"/>
      <c r="G9" s="77"/>
      <c r="H9" s="77"/>
      <c r="I9" s="77"/>
    </row>
    <row r="10" ht="19.5" customHeight="1" spans="1:9">
      <c r="A10" s="53" t="s">
        <v>56</v>
      </c>
      <c r="B10" s="77"/>
      <c r="C10" s="77"/>
      <c r="D10" s="77"/>
      <c r="E10" s="77"/>
      <c r="F10" s="77"/>
      <c r="G10" s="77"/>
      <c r="H10" s="77"/>
      <c r="I10" s="77"/>
    </row>
    <row r="11" s="29" customFormat="1" customHeight="1" spans="1:237">
      <c r="A11" s="29" t="s">
        <v>554</v>
      </c>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c r="BM11" s="59"/>
      <c r="BN11" s="59"/>
      <c r="BO11" s="59"/>
      <c r="BP11" s="59"/>
      <c r="BQ11" s="59"/>
      <c r="BR11" s="59"/>
      <c r="BS11" s="59"/>
      <c r="BT11" s="59"/>
      <c r="BU11" s="59"/>
      <c r="BV11" s="59"/>
      <c r="BW11" s="59"/>
      <c r="BX11" s="59"/>
      <c r="BY11" s="59"/>
      <c r="BZ11" s="59"/>
      <c r="CA11" s="59"/>
      <c r="CB11" s="59"/>
      <c r="CC11" s="59"/>
      <c r="CD11" s="59"/>
      <c r="CE11" s="59"/>
      <c r="CF11" s="59"/>
      <c r="CG11" s="59"/>
      <c r="CH11" s="59"/>
      <c r="CI11" s="59"/>
      <c r="CJ11" s="59"/>
      <c r="CK11" s="59"/>
      <c r="CL11" s="59"/>
      <c r="CM11" s="59"/>
      <c r="CN11" s="59"/>
      <c r="CO11" s="59"/>
      <c r="CP11" s="59"/>
      <c r="CQ11" s="59"/>
      <c r="CR11" s="59"/>
      <c r="CS11" s="59"/>
      <c r="CT11" s="59"/>
      <c r="CU11" s="59"/>
      <c r="CV11" s="59"/>
      <c r="CW11" s="59"/>
      <c r="CX11" s="59"/>
      <c r="CY11" s="59"/>
      <c r="CZ11" s="59"/>
      <c r="DA11" s="59"/>
      <c r="DB11" s="59"/>
      <c r="DC11" s="59"/>
      <c r="DD11" s="59"/>
      <c r="DE11" s="59"/>
      <c r="DF11" s="59"/>
      <c r="DG11" s="59"/>
      <c r="DH11" s="59"/>
      <c r="DI11" s="59"/>
      <c r="DJ11" s="59"/>
      <c r="DK11" s="59"/>
      <c r="DL11" s="59"/>
      <c r="DM11" s="59"/>
      <c r="DN11" s="59"/>
      <c r="DO11" s="59"/>
      <c r="DP11" s="59"/>
      <c r="DQ11" s="59"/>
      <c r="DR11" s="59"/>
      <c r="DS11" s="59"/>
      <c r="DT11" s="59"/>
      <c r="DU11" s="59"/>
      <c r="DV11" s="59"/>
      <c r="DW11" s="59"/>
      <c r="DX11" s="59"/>
      <c r="DY11" s="59"/>
      <c r="DZ11" s="59"/>
      <c r="EA11" s="59"/>
      <c r="EB11" s="59"/>
      <c r="EC11" s="59"/>
      <c r="ED11" s="59"/>
      <c r="EE11" s="59"/>
      <c r="EF11" s="59"/>
      <c r="EG11" s="59"/>
      <c r="EH11" s="59"/>
      <c r="EI11" s="59"/>
      <c r="EJ11" s="59"/>
      <c r="EK11" s="59"/>
      <c r="EL11" s="59"/>
      <c r="EM11" s="59"/>
      <c r="EN11" s="59"/>
      <c r="EO11" s="59"/>
      <c r="EP11" s="59"/>
      <c r="EQ11" s="59"/>
      <c r="ER11" s="59"/>
      <c r="ES11" s="59"/>
      <c r="ET11" s="59"/>
      <c r="EU11" s="59"/>
      <c r="EV11" s="59"/>
      <c r="EW11" s="59"/>
      <c r="EX11" s="59"/>
      <c r="EY11" s="59"/>
      <c r="EZ11" s="59"/>
      <c r="FA11" s="59"/>
      <c r="FB11" s="59"/>
      <c r="FC11" s="59"/>
      <c r="FD11" s="59"/>
      <c r="FE11" s="59"/>
      <c r="FF11" s="59"/>
      <c r="FG11" s="59"/>
      <c r="FH11" s="59"/>
      <c r="FI11" s="59"/>
      <c r="FJ11" s="59"/>
      <c r="FK11" s="59"/>
      <c r="FL11" s="59"/>
      <c r="FM11" s="59"/>
      <c r="FN11" s="59"/>
      <c r="FO11" s="59"/>
      <c r="FP11" s="59"/>
      <c r="FQ11" s="59"/>
      <c r="FR11" s="59"/>
      <c r="FS11" s="59"/>
      <c r="FT11" s="59"/>
      <c r="FU11" s="59"/>
      <c r="FV11" s="59"/>
      <c r="FW11" s="59"/>
      <c r="FX11" s="59"/>
      <c r="FY11" s="59"/>
      <c r="FZ11" s="59"/>
      <c r="GA11" s="59"/>
      <c r="GB11" s="59"/>
      <c r="GC11" s="59"/>
      <c r="GD11" s="59"/>
      <c r="GE11" s="59"/>
      <c r="GF11" s="59"/>
      <c r="GG11" s="59"/>
      <c r="GH11" s="59"/>
      <c r="GI11" s="59"/>
      <c r="GJ11" s="59"/>
      <c r="GK11" s="59"/>
      <c r="GL11" s="59"/>
      <c r="GM11" s="59"/>
      <c r="GN11" s="59"/>
      <c r="GO11" s="59"/>
      <c r="GP11" s="59"/>
      <c r="GQ11" s="59"/>
      <c r="GR11" s="59"/>
      <c r="GS11" s="59"/>
      <c r="GT11" s="59"/>
      <c r="GU11" s="59"/>
      <c r="GV11" s="59"/>
      <c r="GW11" s="59"/>
      <c r="GX11" s="59"/>
      <c r="GY11" s="59"/>
      <c r="GZ11" s="59"/>
      <c r="HA11" s="59"/>
      <c r="HB11" s="59"/>
      <c r="HC11" s="59"/>
      <c r="HD11" s="59"/>
      <c r="HE11" s="59"/>
      <c r="HF11" s="59"/>
      <c r="HG11" s="59"/>
      <c r="HH11" s="59"/>
      <c r="HI11" s="59"/>
      <c r="HJ11" s="59"/>
      <c r="HK11" s="59"/>
      <c r="HL11" s="59"/>
      <c r="HM11" s="59"/>
      <c r="HN11" s="59"/>
      <c r="HO11" s="59"/>
      <c r="HP11" s="59"/>
      <c r="HQ11" s="59"/>
      <c r="HR11" s="59"/>
      <c r="HS11" s="59"/>
      <c r="HT11" s="59"/>
      <c r="HU11" s="59"/>
      <c r="HV11" s="59"/>
      <c r="HW11" s="59"/>
      <c r="HX11" s="59"/>
      <c r="HY11" s="59"/>
      <c r="HZ11" s="59"/>
      <c r="IA11" s="59"/>
      <c r="IB11" s="59"/>
      <c r="IC11" s="59"/>
    </row>
  </sheetData>
  <mergeCells count="5">
    <mergeCell ref="A2:I2"/>
    <mergeCell ref="A4:D4"/>
    <mergeCell ref="B5:D5"/>
    <mergeCell ref="E5:I5"/>
    <mergeCell ref="A5:A6"/>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K8"/>
  <sheetViews>
    <sheetView showZeros="0" workbookViewId="0">
      <selection activeCell="L23" sqref="L23"/>
    </sheetView>
  </sheetViews>
  <sheetFormatPr defaultColWidth="9.14285714285714" defaultRowHeight="12" customHeight="1" outlineLevelRow="7"/>
  <cols>
    <col min="1" max="1" width="17.1428571428571" customWidth="1"/>
    <col min="2" max="2" width="13.7142857142857" customWidth="1"/>
    <col min="3" max="10" width="13.2" customWidth="1"/>
  </cols>
  <sheetData>
    <row r="1" customHeight="1" spans="10:10">
      <c r="J1" s="68" t="s">
        <v>555</v>
      </c>
    </row>
    <row r="2" ht="28.5" customHeight="1" spans="1:10">
      <c r="A2" s="60" t="str">
        <f>"2026"&amp;"年县对下转移支付绩效目标表"</f>
        <v>2026年县对下转移支付绩效目标表</v>
      </c>
      <c r="B2" s="5"/>
      <c r="C2" s="5"/>
      <c r="D2" s="5"/>
      <c r="E2" s="5"/>
      <c r="F2" s="61"/>
      <c r="G2" s="5"/>
      <c r="H2" s="61"/>
      <c r="I2" s="61"/>
      <c r="J2" s="5"/>
    </row>
    <row r="3" ht="17.25" customHeight="1" spans="1:8">
      <c r="A3" s="6" t="str">
        <f>"单位名称："&amp;"瑞丽市第五民族中学"</f>
        <v>单位名称：瑞丽市第五民族中学</v>
      </c>
      <c r="B3" s="62"/>
      <c r="C3" s="62"/>
      <c r="D3" s="62"/>
      <c r="E3" s="62"/>
      <c r="F3" s="63"/>
      <c r="G3" s="62"/>
      <c r="H3" s="63"/>
    </row>
    <row r="4" ht="44.25" customHeight="1" spans="1:10">
      <c r="A4" s="35" t="s">
        <v>363</v>
      </c>
      <c r="B4" s="35" t="s">
        <v>364</v>
      </c>
      <c r="C4" s="35" t="s">
        <v>365</v>
      </c>
      <c r="D4" s="35" t="s">
        <v>366</v>
      </c>
      <c r="E4" s="35" t="s">
        <v>367</v>
      </c>
      <c r="F4" s="64" t="s">
        <v>368</v>
      </c>
      <c r="G4" s="35" t="s">
        <v>369</v>
      </c>
      <c r="H4" s="64" t="s">
        <v>370</v>
      </c>
      <c r="I4" s="64" t="s">
        <v>371</v>
      </c>
      <c r="J4" s="35" t="s">
        <v>372</v>
      </c>
    </row>
    <row r="5" ht="14.25" customHeight="1" spans="1:10">
      <c r="A5" s="35">
        <v>1</v>
      </c>
      <c r="B5" s="35">
        <v>2</v>
      </c>
      <c r="C5" s="35">
        <v>3</v>
      </c>
      <c r="D5" s="35">
        <v>4</v>
      </c>
      <c r="E5" s="35">
        <v>5</v>
      </c>
      <c r="F5" s="64">
        <v>6</v>
      </c>
      <c r="G5" s="35">
        <v>7</v>
      </c>
      <c r="H5" s="64">
        <v>8</v>
      </c>
      <c r="I5" s="64">
        <v>9</v>
      </c>
      <c r="J5" s="35">
        <v>10</v>
      </c>
    </row>
    <row r="6" ht="32.7" customHeight="1" spans="1:10">
      <c r="A6" s="37"/>
      <c r="B6" s="51"/>
      <c r="C6" s="51"/>
      <c r="D6" s="51"/>
      <c r="E6" s="65"/>
      <c r="F6" s="66"/>
      <c r="G6" s="65"/>
      <c r="H6" s="66"/>
      <c r="I6" s="66"/>
      <c r="J6" s="65"/>
    </row>
    <row r="7" ht="32.7" customHeight="1" spans="1:10">
      <c r="A7" s="37"/>
      <c r="B7" s="22"/>
      <c r="C7" s="22" t="s">
        <v>556</v>
      </c>
      <c r="D7" s="22" t="s">
        <v>556</v>
      </c>
      <c r="E7" s="37" t="s">
        <v>556</v>
      </c>
      <c r="F7" s="22" t="s">
        <v>556</v>
      </c>
      <c r="G7" s="37" t="s">
        <v>556</v>
      </c>
      <c r="H7" s="22" t="s">
        <v>556</v>
      </c>
      <c r="I7" s="22" t="s">
        <v>556</v>
      </c>
      <c r="J7" s="37" t="s">
        <v>556</v>
      </c>
    </row>
    <row r="8" s="59" customFormat="1" customHeight="1" spans="1:11">
      <c r="A8" s="29" t="s">
        <v>557</v>
      </c>
      <c r="C8" s="67"/>
      <c r="D8" s="67"/>
      <c r="E8" s="67"/>
      <c r="F8" s="67"/>
      <c r="H8" s="67"/>
      <c r="K8" s="67"/>
    </row>
  </sheetData>
  <mergeCells count="2">
    <mergeCell ref="A2:J2"/>
    <mergeCell ref="A3:H3"/>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H9"/>
  <sheetViews>
    <sheetView showZeros="0" workbookViewId="0">
      <selection activeCell="K25" sqref="K25"/>
    </sheetView>
  </sheetViews>
  <sheetFormatPr defaultColWidth="9.14285714285714" defaultRowHeight="12" customHeight="1" outlineLevelCol="7"/>
  <cols>
    <col min="1" max="8" width="16.9142857142857" customWidth="1"/>
  </cols>
  <sheetData>
    <row r="1" ht="14.25" customHeight="1" spans="1:8">
      <c r="A1" s="1"/>
      <c r="B1" s="1"/>
      <c r="C1" s="1"/>
      <c r="D1" s="1"/>
      <c r="E1" s="1"/>
      <c r="F1" s="1"/>
      <c r="G1" s="1"/>
      <c r="H1" s="44" t="s">
        <v>558</v>
      </c>
    </row>
    <row r="2" ht="28.5" customHeight="1" spans="1:8">
      <c r="A2" s="45" t="str">
        <f>"2026"&amp;"年新增资产配置表"</f>
        <v>2026年新增资产配置表</v>
      </c>
      <c r="B2" s="30"/>
      <c r="C2" s="30"/>
      <c r="D2" s="30"/>
      <c r="E2" s="30"/>
      <c r="F2" s="30"/>
      <c r="G2" s="30"/>
      <c r="H2" s="30"/>
    </row>
    <row r="3" ht="13.5" customHeight="1" spans="1:8">
      <c r="A3" s="46" t="str">
        <f>"单位名称："&amp;"瑞丽市第五民族中学"</f>
        <v>单位名称：瑞丽市第五民族中学</v>
      </c>
      <c r="B3" s="32"/>
      <c r="C3" s="47"/>
      <c r="D3" s="1"/>
      <c r="E3" s="1"/>
      <c r="F3" s="1"/>
      <c r="G3" s="1"/>
      <c r="H3" s="1"/>
    </row>
    <row r="4" ht="18" customHeight="1" spans="1:8">
      <c r="A4" s="11" t="s">
        <v>198</v>
      </c>
      <c r="B4" s="11" t="s">
        <v>559</v>
      </c>
      <c r="C4" s="11" t="s">
        <v>560</v>
      </c>
      <c r="D4" s="11" t="s">
        <v>561</v>
      </c>
      <c r="E4" s="11" t="s">
        <v>562</v>
      </c>
      <c r="F4" s="48" t="s">
        <v>563</v>
      </c>
      <c r="G4" s="49"/>
      <c r="H4" s="50"/>
    </row>
    <row r="5" ht="18" customHeight="1" spans="1:8">
      <c r="A5" s="18"/>
      <c r="B5" s="18"/>
      <c r="C5" s="18"/>
      <c r="D5" s="18"/>
      <c r="E5" s="18"/>
      <c r="F5" s="35" t="s">
        <v>528</v>
      </c>
      <c r="G5" s="35" t="s">
        <v>564</v>
      </c>
      <c r="H5" s="35" t="s">
        <v>565</v>
      </c>
    </row>
    <row r="6" ht="21" customHeight="1" spans="1:8">
      <c r="A6" s="35">
        <v>1</v>
      </c>
      <c r="B6" s="35">
        <v>2</v>
      </c>
      <c r="C6" s="35">
        <v>3</v>
      </c>
      <c r="D6" s="35">
        <v>4</v>
      </c>
      <c r="E6" s="35">
        <v>5</v>
      </c>
      <c r="F6" s="35">
        <v>6</v>
      </c>
      <c r="G6" s="35">
        <v>7</v>
      </c>
      <c r="H6" s="35">
        <v>8</v>
      </c>
    </row>
    <row r="7" ht="33" customHeight="1" spans="1:8">
      <c r="A7" s="51"/>
      <c r="B7" s="51"/>
      <c r="C7" s="51"/>
      <c r="D7" s="51"/>
      <c r="E7" s="51"/>
      <c r="F7" s="41"/>
      <c r="G7" s="52"/>
      <c r="H7" s="52"/>
    </row>
    <row r="8" ht="24" customHeight="1" spans="1:8">
      <c r="A8" s="53" t="s">
        <v>56</v>
      </c>
      <c r="B8" s="54"/>
      <c r="C8" s="54"/>
      <c r="D8" s="54"/>
      <c r="E8" s="54"/>
      <c r="F8" s="42"/>
      <c r="G8" s="55"/>
      <c r="H8" s="55"/>
    </row>
    <row r="9" s="43" customFormat="1" ht="21.75" customHeight="1" spans="1:8">
      <c r="A9" s="56" t="s">
        <v>566</v>
      </c>
      <c r="B9" s="57"/>
      <c r="C9" s="57"/>
      <c r="D9" s="57"/>
      <c r="E9" s="57"/>
      <c r="F9" s="57"/>
      <c r="G9" s="57"/>
      <c r="H9" s="58"/>
    </row>
  </sheetData>
  <mergeCells count="9">
    <mergeCell ref="A2:H2"/>
    <mergeCell ref="A3:C3"/>
    <mergeCell ref="F4:H4"/>
    <mergeCell ref="A8:E8"/>
    <mergeCell ref="A4:A5"/>
    <mergeCell ref="B4:B5"/>
    <mergeCell ref="C4:C5"/>
    <mergeCell ref="D4:D5"/>
    <mergeCell ref="E4:E5"/>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K11"/>
  <sheetViews>
    <sheetView showZeros="0" tabSelected="1" workbookViewId="0">
      <selection activeCell="G25" sqref="G25"/>
    </sheetView>
  </sheetViews>
  <sheetFormatPr defaultColWidth="9.14285714285714" defaultRowHeight="14.25" customHeight="1"/>
  <cols>
    <col min="1" max="1" width="10.2857142857143" customWidth="1"/>
    <col min="2" max="3" width="23.847619047619" customWidth="1"/>
    <col min="4" max="4" width="11.1428571428571" customWidth="1"/>
    <col min="5" max="5" width="17.7142857142857" customWidth="1"/>
    <col min="6" max="6" width="9.84761904761905" customWidth="1"/>
    <col min="7" max="7" width="17.7142857142857" customWidth="1"/>
    <col min="8" max="11" width="15.4190476190476" customWidth="1"/>
  </cols>
  <sheetData>
    <row r="1" ht="13.5" customHeight="1" spans="1:11">
      <c r="A1" s="1"/>
      <c r="B1" s="1"/>
      <c r="C1" s="1"/>
      <c r="D1" s="2"/>
      <c r="E1" s="2"/>
      <c r="F1" s="2"/>
      <c r="G1" s="2"/>
      <c r="H1" s="3"/>
      <c r="I1" s="3"/>
      <c r="J1" s="3"/>
      <c r="K1" s="4" t="s">
        <v>567</v>
      </c>
    </row>
    <row r="2" ht="27.75" customHeight="1" spans="1:11">
      <c r="A2" s="30" t="str">
        <f>"2026"&amp;"年上级转移支付补助项目支出预算表"</f>
        <v>2026年上级转移支付补助项目支出预算表</v>
      </c>
      <c r="B2" s="30"/>
      <c r="C2" s="30"/>
      <c r="D2" s="30"/>
      <c r="E2" s="30"/>
      <c r="F2" s="30"/>
      <c r="G2" s="30"/>
      <c r="H2" s="30"/>
      <c r="I2" s="30"/>
      <c r="J2" s="30"/>
      <c r="K2" s="30"/>
    </row>
    <row r="3" ht="13.5" customHeight="1" spans="1:11">
      <c r="A3" s="31" t="str">
        <f>"单位名称："&amp;"瑞丽市第五民族中学"</f>
        <v>单位名称：瑞丽市第五民族中学</v>
      </c>
      <c r="B3" s="32"/>
      <c r="C3" s="32"/>
      <c r="D3" s="32"/>
      <c r="E3" s="32"/>
      <c r="F3" s="32"/>
      <c r="G3" s="32"/>
      <c r="H3" s="33"/>
      <c r="I3" s="33"/>
      <c r="J3" s="33"/>
      <c r="K3" s="40" t="s">
        <v>53</v>
      </c>
    </row>
    <row r="4" ht="21.75" customHeight="1" spans="1:11">
      <c r="A4" s="34" t="s">
        <v>294</v>
      </c>
      <c r="B4" s="34" t="s">
        <v>200</v>
      </c>
      <c r="C4" s="34" t="s">
        <v>295</v>
      </c>
      <c r="D4" s="35" t="s">
        <v>201</v>
      </c>
      <c r="E4" s="35" t="s">
        <v>202</v>
      </c>
      <c r="F4" s="35" t="s">
        <v>296</v>
      </c>
      <c r="G4" s="35" t="s">
        <v>297</v>
      </c>
      <c r="H4" s="36" t="s">
        <v>56</v>
      </c>
      <c r="I4" s="36" t="s">
        <v>568</v>
      </c>
      <c r="J4" s="36"/>
      <c r="K4" s="36"/>
    </row>
    <row r="5" ht="21.75" customHeight="1" spans="1:11">
      <c r="A5" s="34"/>
      <c r="B5" s="34"/>
      <c r="C5" s="34"/>
      <c r="D5" s="35"/>
      <c r="E5" s="35"/>
      <c r="F5" s="35"/>
      <c r="G5" s="35"/>
      <c r="H5" s="36"/>
      <c r="I5" s="35" t="s">
        <v>60</v>
      </c>
      <c r="J5" s="35" t="s">
        <v>61</v>
      </c>
      <c r="K5" s="35" t="s">
        <v>62</v>
      </c>
    </row>
    <row r="6" ht="40.5" customHeight="1" spans="1:11">
      <c r="A6" s="34"/>
      <c r="B6" s="34"/>
      <c r="C6" s="34"/>
      <c r="D6" s="35"/>
      <c r="E6" s="35"/>
      <c r="F6" s="35"/>
      <c r="G6" s="35"/>
      <c r="H6" s="36"/>
      <c r="I6" s="35" t="s">
        <v>59</v>
      </c>
      <c r="J6" s="35"/>
      <c r="K6" s="35"/>
    </row>
    <row r="7" ht="15" customHeight="1" spans="1:11">
      <c r="A7" s="19">
        <v>1</v>
      </c>
      <c r="B7" s="19">
        <v>2</v>
      </c>
      <c r="C7" s="19">
        <v>3</v>
      </c>
      <c r="D7" s="19">
        <v>4</v>
      </c>
      <c r="E7" s="19">
        <v>5</v>
      </c>
      <c r="F7" s="19">
        <v>6</v>
      </c>
      <c r="G7" s="19">
        <v>7</v>
      </c>
      <c r="H7" s="19">
        <v>8</v>
      </c>
      <c r="I7" s="19">
        <v>9</v>
      </c>
      <c r="J7" s="20">
        <v>10</v>
      </c>
      <c r="K7" s="20">
        <v>11</v>
      </c>
    </row>
    <row r="8" ht="52.5" customHeight="1" spans="1:11">
      <c r="A8" s="37"/>
      <c r="B8" s="22"/>
      <c r="C8" s="37"/>
      <c r="D8" s="37"/>
      <c r="E8" s="37"/>
      <c r="F8" s="37"/>
      <c r="G8" s="37"/>
      <c r="H8" s="23"/>
      <c r="I8" s="23"/>
      <c r="J8" s="23"/>
      <c r="K8" s="41"/>
    </row>
    <row r="9" ht="52.5" customHeight="1" spans="1:11">
      <c r="A9" s="22"/>
      <c r="B9" s="22"/>
      <c r="C9" s="22"/>
      <c r="D9" s="22"/>
      <c r="E9" s="22"/>
      <c r="F9" s="22"/>
      <c r="G9" s="22"/>
      <c r="H9" s="23"/>
      <c r="I9" s="23"/>
      <c r="J9" s="23"/>
      <c r="K9" s="42"/>
    </row>
    <row r="10" ht="30" customHeight="1" spans="1:11">
      <c r="A10" s="38" t="s">
        <v>521</v>
      </c>
      <c r="B10" s="39"/>
      <c r="C10" s="39"/>
      <c r="D10" s="39"/>
      <c r="E10" s="39"/>
      <c r="F10" s="39"/>
      <c r="G10" s="39"/>
      <c r="H10" s="23"/>
      <c r="I10" s="23"/>
      <c r="J10" s="23"/>
      <c r="K10" s="42"/>
    </row>
    <row r="11" s="29" customFormat="1" customHeight="1" spans="1:1">
      <c r="A11" s="29" t="s">
        <v>569</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G23"/>
  <sheetViews>
    <sheetView showZeros="0" topLeftCell="A15" workbookViewId="0">
      <selection activeCell="L11" sqref="L11"/>
    </sheetView>
  </sheetViews>
  <sheetFormatPr defaultColWidth="9.14285714285714" defaultRowHeight="14.25" customHeight="1" outlineLevelCol="6"/>
  <cols>
    <col min="1" max="2" width="20.047619047619" customWidth="1"/>
    <col min="3" max="3" width="26.2857142857143" customWidth="1"/>
    <col min="4" max="4" width="20.047619047619" customWidth="1"/>
    <col min="5" max="7" width="21.047619047619" customWidth="1"/>
  </cols>
  <sheetData>
    <row r="1" ht="13.5" customHeight="1" spans="1:7">
      <c r="A1" s="1"/>
      <c r="B1" s="1"/>
      <c r="C1" s="1"/>
      <c r="D1" s="2"/>
      <c r="E1" s="3"/>
      <c r="F1" s="3"/>
      <c r="G1" s="4" t="s">
        <v>570</v>
      </c>
    </row>
    <row r="2" ht="27.75" customHeight="1" spans="1:7">
      <c r="A2" s="5" t="str">
        <f>"2026"&amp;"年部门项目支出中期规划预算表"</f>
        <v>2026年部门项目支出中期规划预算表</v>
      </c>
      <c r="B2" s="5"/>
      <c r="C2" s="5"/>
      <c r="D2" s="5"/>
      <c r="E2" s="5"/>
      <c r="F2" s="5"/>
      <c r="G2" s="5"/>
    </row>
    <row r="3" ht="13.5" customHeight="1" spans="1:7">
      <c r="A3" s="6" t="str">
        <f>"单位名称："&amp;"瑞丽市第五民族中学"</f>
        <v>单位名称：瑞丽市第五民族中学</v>
      </c>
      <c r="B3" s="7"/>
      <c r="C3" s="7"/>
      <c r="D3" s="7"/>
      <c r="E3" s="8"/>
      <c r="F3" s="8"/>
      <c r="G3" s="9" t="s">
        <v>53</v>
      </c>
    </row>
    <row r="4" ht="21.75" customHeight="1" spans="1:7">
      <c r="A4" s="10" t="s">
        <v>295</v>
      </c>
      <c r="B4" s="10" t="s">
        <v>294</v>
      </c>
      <c r="C4" s="10" t="s">
        <v>200</v>
      </c>
      <c r="D4" s="11" t="s">
        <v>571</v>
      </c>
      <c r="E4" s="12" t="s">
        <v>60</v>
      </c>
      <c r="F4" s="13"/>
      <c r="G4" s="14"/>
    </row>
    <row r="5" ht="21.75" customHeight="1" spans="1:7">
      <c r="A5" s="15"/>
      <c r="B5" s="15"/>
      <c r="C5" s="15"/>
      <c r="D5" s="16"/>
      <c r="E5" s="11" t="str">
        <f>"2026"&amp;"年"</f>
        <v>2026年</v>
      </c>
      <c r="F5" s="11" t="str">
        <f>"2026"+1&amp;"年"</f>
        <v>2027年</v>
      </c>
      <c r="G5" s="11" t="str">
        <f>"2026"+2&amp;"年"</f>
        <v>2028年</v>
      </c>
    </row>
    <row r="6" ht="40.5" customHeight="1" spans="1:7">
      <c r="A6" s="17"/>
      <c r="B6" s="17"/>
      <c r="C6" s="17"/>
      <c r="D6" s="18"/>
      <c r="E6" s="18" t="s">
        <v>59</v>
      </c>
      <c r="F6" s="18" t="s">
        <v>59</v>
      </c>
      <c r="G6" s="18" t="s">
        <v>59</v>
      </c>
    </row>
    <row r="7" ht="15" customHeight="1" spans="1:7">
      <c r="A7" s="19">
        <v>1</v>
      </c>
      <c r="B7" s="19">
        <v>2</v>
      </c>
      <c r="C7" s="19">
        <v>3</v>
      </c>
      <c r="D7" s="20">
        <v>4</v>
      </c>
      <c r="E7" s="19">
        <v>5</v>
      </c>
      <c r="F7" s="19">
        <v>6</v>
      </c>
      <c r="G7" s="19">
        <v>7</v>
      </c>
    </row>
    <row r="8" ht="52.5" customHeight="1" spans="1:7">
      <c r="A8" s="21" t="s">
        <v>72</v>
      </c>
      <c r="B8" s="22"/>
      <c r="C8" s="22"/>
      <c r="D8" s="22"/>
      <c r="E8" s="23">
        <v>1184084.76</v>
      </c>
      <c r="F8" s="23"/>
      <c r="G8" s="23"/>
    </row>
    <row r="9" ht="52.5" customHeight="1" spans="1:7">
      <c r="A9" s="24"/>
      <c r="B9" s="22" t="s">
        <v>572</v>
      </c>
      <c r="C9" s="22" t="s">
        <v>292</v>
      </c>
      <c r="D9" s="22" t="s">
        <v>573</v>
      </c>
      <c r="E9" s="23">
        <v>168000</v>
      </c>
      <c r="F9" s="23"/>
      <c r="G9" s="23"/>
    </row>
    <row r="10" ht="52.5" customHeight="1" spans="1:7">
      <c r="A10" s="25"/>
      <c r="B10" s="22" t="s">
        <v>574</v>
      </c>
      <c r="C10" s="22" t="s">
        <v>303</v>
      </c>
      <c r="D10" s="22" t="s">
        <v>573</v>
      </c>
      <c r="E10" s="23">
        <v>16640.82</v>
      </c>
      <c r="F10" s="23"/>
      <c r="G10" s="23"/>
    </row>
    <row r="11" ht="52.5" customHeight="1" spans="1:7">
      <c r="A11" s="25"/>
      <c r="B11" s="22" t="s">
        <v>574</v>
      </c>
      <c r="C11" s="22" t="s">
        <v>350</v>
      </c>
      <c r="D11" s="22" t="s">
        <v>573</v>
      </c>
      <c r="E11" s="23">
        <v>824040</v>
      </c>
      <c r="F11" s="23"/>
      <c r="G11" s="23"/>
    </row>
    <row r="12" ht="52.5" customHeight="1" spans="1:7">
      <c r="A12" s="25"/>
      <c r="B12" s="22" t="s">
        <v>574</v>
      </c>
      <c r="C12" s="22" t="s">
        <v>300</v>
      </c>
      <c r="D12" s="22" t="s">
        <v>573</v>
      </c>
      <c r="E12" s="23">
        <v>1927.8</v>
      </c>
      <c r="F12" s="23"/>
      <c r="G12" s="23"/>
    </row>
    <row r="13" ht="52.5" customHeight="1" spans="1:7">
      <c r="A13" s="25"/>
      <c r="B13" s="22" t="s">
        <v>574</v>
      </c>
      <c r="C13" s="22" t="s">
        <v>305</v>
      </c>
      <c r="D13" s="22" t="s">
        <v>573</v>
      </c>
      <c r="E13" s="23">
        <v>126</v>
      </c>
      <c r="F13" s="23"/>
      <c r="G13" s="23"/>
    </row>
    <row r="14" ht="52.5" customHeight="1" spans="1:7">
      <c r="A14" s="25"/>
      <c r="B14" s="22" t="s">
        <v>574</v>
      </c>
      <c r="C14" s="22" t="s">
        <v>360</v>
      </c>
      <c r="D14" s="22" t="s">
        <v>573</v>
      </c>
      <c r="E14" s="23">
        <v>88515</v>
      </c>
      <c r="F14" s="23"/>
      <c r="G14" s="23"/>
    </row>
    <row r="15" ht="52.5" customHeight="1" spans="1:7">
      <c r="A15" s="25"/>
      <c r="B15" s="22" t="s">
        <v>574</v>
      </c>
      <c r="C15" s="22" t="s">
        <v>307</v>
      </c>
      <c r="D15" s="22" t="s">
        <v>573</v>
      </c>
      <c r="E15" s="23">
        <v>9569.34</v>
      </c>
      <c r="F15" s="23"/>
      <c r="G15" s="23"/>
    </row>
    <row r="16" ht="52.5" customHeight="1" spans="1:7">
      <c r="A16" s="25"/>
      <c r="B16" s="22" t="s">
        <v>574</v>
      </c>
      <c r="C16" s="22" t="s">
        <v>346</v>
      </c>
      <c r="D16" s="22" t="s">
        <v>573</v>
      </c>
      <c r="E16" s="23">
        <v>1142.4</v>
      </c>
      <c r="F16" s="23"/>
      <c r="G16" s="23"/>
    </row>
    <row r="17" ht="52.5" customHeight="1" spans="1:7">
      <c r="A17" s="25"/>
      <c r="B17" s="22" t="s">
        <v>574</v>
      </c>
      <c r="C17" s="22" t="s">
        <v>342</v>
      </c>
      <c r="D17" s="22" t="s">
        <v>573</v>
      </c>
      <c r="E17" s="23">
        <v>3666.6</v>
      </c>
      <c r="F17" s="23"/>
      <c r="G17" s="23"/>
    </row>
    <row r="18" ht="52.5" customHeight="1" spans="1:7">
      <c r="A18" s="25"/>
      <c r="B18" s="22" t="s">
        <v>574</v>
      </c>
      <c r="C18" s="22" t="s">
        <v>311</v>
      </c>
      <c r="D18" s="22" t="s">
        <v>573</v>
      </c>
      <c r="E18" s="23">
        <v>47250</v>
      </c>
      <c r="F18" s="23"/>
      <c r="G18" s="23"/>
    </row>
    <row r="19" ht="52.5" customHeight="1" spans="1:7">
      <c r="A19" s="25"/>
      <c r="B19" s="22" t="s">
        <v>574</v>
      </c>
      <c r="C19" s="22" t="s">
        <v>344</v>
      </c>
      <c r="D19" s="22" t="s">
        <v>573</v>
      </c>
      <c r="E19" s="23">
        <v>1940.4</v>
      </c>
      <c r="F19" s="23"/>
      <c r="G19" s="23"/>
    </row>
    <row r="20" ht="52.5" customHeight="1" spans="1:7">
      <c r="A20" s="25"/>
      <c r="B20" s="22" t="s">
        <v>574</v>
      </c>
      <c r="C20" s="22" t="s">
        <v>334</v>
      </c>
      <c r="D20" s="22" t="s">
        <v>573</v>
      </c>
      <c r="E20" s="23">
        <v>6116.4</v>
      </c>
      <c r="F20" s="23"/>
      <c r="G20" s="23"/>
    </row>
    <row r="21" ht="52.5" customHeight="1" spans="1:7">
      <c r="A21" s="25"/>
      <c r="B21" s="22" t="s">
        <v>575</v>
      </c>
      <c r="C21" s="22" t="s">
        <v>332</v>
      </c>
      <c r="D21" s="22" t="s">
        <v>573</v>
      </c>
      <c r="E21" s="23">
        <v>4650</v>
      </c>
      <c r="F21" s="23"/>
      <c r="G21" s="23"/>
    </row>
    <row r="22" ht="52.5" customHeight="1" spans="1:7">
      <c r="A22" s="25"/>
      <c r="B22" s="22" t="s">
        <v>575</v>
      </c>
      <c r="C22" s="22" t="s">
        <v>348</v>
      </c>
      <c r="D22" s="22" t="s">
        <v>573</v>
      </c>
      <c r="E22" s="23">
        <v>10500</v>
      </c>
      <c r="F22" s="23"/>
      <c r="G22" s="23"/>
    </row>
    <row r="23" ht="30" customHeight="1" spans="1:7">
      <c r="A23" s="26" t="s">
        <v>56</v>
      </c>
      <c r="B23" s="27" t="s">
        <v>556</v>
      </c>
      <c r="C23" s="27"/>
      <c r="D23" s="28"/>
      <c r="E23" s="23">
        <v>1184084.76</v>
      </c>
      <c r="F23" s="23"/>
      <c r="G23" s="23"/>
    </row>
  </sheetData>
  <mergeCells count="11">
    <mergeCell ref="A2:G2"/>
    <mergeCell ref="A3:D3"/>
    <mergeCell ref="E4:G4"/>
    <mergeCell ref="A23:D23"/>
    <mergeCell ref="A4:A6"/>
    <mergeCell ref="B4:B6"/>
    <mergeCell ref="C4:C6"/>
    <mergeCell ref="D4:D6"/>
    <mergeCell ref="E5:E6"/>
    <mergeCell ref="F5:F6"/>
    <mergeCell ref="G5:G6"/>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S9"/>
  <sheetViews>
    <sheetView showZeros="0" workbookViewId="0">
      <selection activeCell="H16" sqref="H16"/>
    </sheetView>
  </sheetViews>
  <sheetFormatPr defaultColWidth="9.14285714285714" defaultRowHeight="12" customHeight="1"/>
  <cols>
    <col min="1" max="1" width="12.8571428571429" customWidth="1"/>
    <col min="2" max="2" width="20.4285714285714" customWidth="1"/>
    <col min="3" max="3" width="19.2857142857143" customWidth="1"/>
    <col min="4" max="4" width="16.4285714285714" customWidth="1"/>
    <col min="5" max="5" width="15.1428571428571" customWidth="1"/>
    <col min="6" max="6" width="8.47619047619048" customWidth="1"/>
    <col min="7" max="7" width="5.34285714285714" customWidth="1"/>
    <col min="8" max="8" width="16.1428571428571" customWidth="1"/>
    <col min="9" max="9" width="14.4285714285714" customWidth="1"/>
    <col min="10" max="12" width="11.9142857142857" customWidth="1"/>
    <col min="13" max="13" width="9.2" customWidth="1"/>
    <col min="14" max="14" width="16.4285714285714" customWidth="1"/>
    <col min="15" max="15" width="4.47619047619048" customWidth="1"/>
    <col min="16" max="19" width="4.91428571428571" customWidth="1"/>
  </cols>
  <sheetData>
    <row r="1" ht="16.5" customHeight="1" spans="1:17">
      <c r="A1" s="178"/>
      <c r="B1" s="1"/>
      <c r="C1" s="1"/>
      <c r="D1" s="1"/>
      <c r="E1" s="1"/>
      <c r="F1" s="1"/>
      <c r="G1" s="1"/>
      <c r="H1" s="1"/>
      <c r="I1" s="78"/>
      <c r="J1" s="1"/>
      <c r="K1" s="1"/>
      <c r="L1" s="1"/>
      <c r="M1" s="1"/>
      <c r="N1" s="1"/>
      <c r="O1" s="1"/>
      <c r="P1" s="83" t="s">
        <v>52</v>
      </c>
      <c r="Q1" s="83" t="s">
        <v>52</v>
      </c>
    </row>
    <row r="2" ht="36.75" customHeight="1" spans="1:19">
      <c r="A2" s="30" t="str">
        <f>"2026"&amp;"年部门收入预算表"</f>
        <v>2026年部门收入预算表</v>
      </c>
      <c r="B2" s="30"/>
      <c r="C2" s="30"/>
      <c r="D2" s="30"/>
      <c r="E2" s="30"/>
      <c r="F2" s="30"/>
      <c r="G2" s="30"/>
      <c r="H2" s="30"/>
      <c r="I2" s="30"/>
      <c r="J2" s="30"/>
      <c r="K2" s="30"/>
      <c r="L2" s="30"/>
      <c r="M2" s="30"/>
      <c r="N2" s="30"/>
      <c r="O2" s="30"/>
      <c r="P2" s="30"/>
      <c r="Q2" s="30"/>
      <c r="R2" s="30"/>
      <c r="S2" s="30"/>
    </row>
    <row r="3" ht="18" customHeight="1" spans="1:17">
      <c r="A3" s="32" t="str">
        <f>"单位名称："&amp;"瑞丽市第五民族中学"</f>
        <v>单位名称：瑞丽市第五民族中学</v>
      </c>
      <c r="B3" s="32"/>
      <c r="C3" s="47"/>
      <c r="D3" s="47"/>
      <c r="E3" s="47"/>
      <c r="F3" s="47"/>
      <c r="G3" s="47"/>
      <c r="H3" s="47"/>
      <c r="I3" s="47"/>
      <c r="J3" s="47"/>
      <c r="K3" s="47"/>
      <c r="L3" s="47"/>
      <c r="M3" s="47"/>
      <c r="N3" s="47"/>
      <c r="O3" s="47"/>
      <c r="P3" s="83" t="s">
        <v>53</v>
      </c>
      <c r="Q3" s="83"/>
    </row>
    <row r="4" ht="21" customHeight="1" spans="1:19">
      <c r="A4" s="11" t="s">
        <v>54</v>
      </c>
      <c r="B4" s="11" t="s">
        <v>55</v>
      </c>
      <c r="C4" s="11" t="s">
        <v>56</v>
      </c>
      <c r="D4" s="48" t="s">
        <v>57</v>
      </c>
      <c r="E4" s="49"/>
      <c r="F4" s="49"/>
      <c r="G4" s="49"/>
      <c r="H4" s="49"/>
      <c r="I4" s="13"/>
      <c r="J4" s="49"/>
      <c r="K4" s="49"/>
      <c r="L4" s="49"/>
      <c r="M4" s="49"/>
      <c r="N4" s="50"/>
      <c r="O4" s="48" t="s">
        <v>58</v>
      </c>
      <c r="P4" s="49"/>
      <c r="Q4" s="49"/>
      <c r="R4" s="49"/>
      <c r="S4" s="50"/>
    </row>
    <row r="5" ht="41.25" customHeight="1" spans="1:19">
      <c r="A5" s="16"/>
      <c r="B5" s="16"/>
      <c r="C5" s="16"/>
      <c r="D5" s="16" t="s">
        <v>59</v>
      </c>
      <c r="E5" s="16" t="s">
        <v>60</v>
      </c>
      <c r="F5" s="16" t="s">
        <v>61</v>
      </c>
      <c r="G5" s="16" t="s">
        <v>62</v>
      </c>
      <c r="H5" s="11" t="s">
        <v>63</v>
      </c>
      <c r="I5" s="181" t="s">
        <v>64</v>
      </c>
      <c r="J5" s="181"/>
      <c r="K5" s="181"/>
      <c r="L5" s="181"/>
      <c r="M5" s="181"/>
      <c r="N5" s="181"/>
      <c r="O5" s="11" t="s">
        <v>59</v>
      </c>
      <c r="P5" s="11" t="s">
        <v>60</v>
      </c>
      <c r="Q5" s="11" t="s">
        <v>61</v>
      </c>
      <c r="R5" s="11" t="s">
        <v>62</v>
      </c>
      <c r="S5" s="11" t="s">
        <v>65</v>
      </c>
    </row>
    <row r="6" ht="98" customHeight="1" spans="1:19">
      <c r="A6" s="74"/>
      <c r="B6" s="74"/>
      <c r="C6" s="74"/>
      <c r="D6" s="79"/>
      <c r="E6" s="79"/>
      <c r="F6" s="79"/>
      <c r="G6" s="74"/>
      <c r="H6" s="74"/>
      <c r="I6" s="36" t="s">
        <v>59</v>
      </c>
      <c r="J6" s="34" t="s">
        <v>66</v>
      </c>
      <c r="K6" s="34" t="s">
        <v>67</v>
      </c>
      <c r="L6" s="10" t="s">
        <v>68</v>
      </c>
      <c r="M6" s="10" t="s">
        <v>69</v>
      </c>
      <c r="N6" s="10" t="s">
        <v>70</v>
      </c>
      <c r="O6" s="79"/>
      <c r="P6" s="79"/>
      <c r="Q6" s="79"/>
      <c r="R6" s="79"/>
      <c r="S6" s="79"/>
    </row>
    <row r="7" ht="21" customHeight="1" spans="1:19">
      <c r="A7" s="36">
        <v>1</v>
      </c>
      <c r="B7" s="36">
        <v>2</v>
      </c>
      <c r="C7" s="36">
        <v>3</v>
      </c>
      <c r="D7" s="36">
        <v>4</v>
      </c>
      <c r="E7" s="36">
        <v>5</v>
      </c>
      <c r="F7" s="36">
        <v>6</v>
      </c>
      <c r="G7" s="36">
        <v>7</v>
      </c>
      <c r="H7" s="36">
        <v>8</v>
      </c>
      <c r="I7" s="36">
        <v>9</v>
      </c>
      <c r="J7" s="36">
        <v>10</v>
      </c>
      <c r="K7" s="36">
        <v>11</v>
      </c>
      <c r="L7" s="36">
        <v>12</v>
      </c>
      <c r="M7" s="36">
        <v>13</v>
      </c>
      <c r="N7" s="36">
        <v>14</v>
      </c>
      <c r="O7" s="36">
        <v>15</v>
      </c>
      <c r="P7" s="36">
        <v>16</v>
      </c>
      <c r="Q7" s="36">
        <v>17</v>
      </c>
      <c r="R7" s="36">
        <v>18</v>
      </c>
      <c r="S7" s="64">
        <v>19</v>
      </c>
    </row>
    <row r="8" ht="52.5" customHeight="1" spans="1:19">
      <c r="A8" s="179" t="s">
        <v>71</v>
      </c>
      <c r="B8" s="179" t="s">
        <v>72</v>
      </c>
      <c r="C8" s="23">
        <v>19271237.78</v>
      </c>
      <c r="D8" s="23">
        <v>19271237.78</v>
      </c>
      <c r="E8" s="23">
        <v>17371197.78</v>
      </c>
      <c r="F8" s="23"/>
      <c r="G8" s="23"/>
      <c r="H8" s="23">
        <v>1227840</v>
      </c>
      <c r="I8" s="23">
        <v>672200</v>
      </c>
      <c r="J8" s="23"/>
      <c r="K8" s="23"/>
      <c r="L8" s="23"/>
      <c r="M8" s="23"/>
      <c r="N8" s="23">
        <v>672200</v>
      </c>
      <c r="O8" s="23"/>
      <c r="P8" s="23"/>
      <c r="Q8" s="23"/>
      <c r="R8" s="23"/>
      <c r="S8" s="23"/>
    </row>
    <row r="9" ht="30" customHeight="1" spans="1:19">
      <c r="A9" s="12" t="s">
        <v>56</v>
      </c>
      <c r="B9" s="180"/>
      <c r="C9" s="169">
        <v>19271237.78</v>
      </c>
      <c r="D9" s="169">
        <v>19271237.78</v>
      </c>
      <c r="E9" s="169">
        <v>17371197.78</v>
      </c>
      <c r="F9" s="169"/>
      <c r="G9" s="169"/>
      <c r="H9" s="169">
        <v>1227840</v>
      </c>
      <c r="I9" s="169">
        <v>672200</v>
      </c>
      <c r="J9" s="169"/>
      <c r="K9" s="169"/>
      <c r="L9" s="169"/>
      <c r="M9" s="169"/>
      <c r="N9" s="169">
        <v>672200</v>
      </c>
      <c r="O9" s="169"/>
      <c r="P9" s="169"/>
      <c r="Q9" s="169"/>
      <c r="R9" s="169"/>
      <c r="S9" s="169"/>
    </row>
  </sheetData>
  <mergeCells count="21">
    <mergeCell ref="P1:S1"/>
    <mergeCell ref="A2:S2"/>
    <mergeCell ref="A3:G3"/>
    <mergeCell ref="P3:S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Right="0"/>
  </sheetPr>
  <dimension ref="A1:O30"/>
  <sheetViews>
    <sheetView showZeros="0" workbookViewId="0">
      <selection activeCell="D37" sqref="D37"/>
    </sheetView>
  </sheetViews>
  <sheetFormatPr defaultColWidth="8.84761904761905" defaultRowHeight="15" customHeight="1"/>
  <cols>
    <col min="1" max="1" width="15.2857142857143" customWidth="1"/>
    <col min="2" max="2" width="33.7142857142857" customWidth="1"/>
    <col min="3" max="3" width="17.2857142857143" customWidth="1"/>
    <col min="4" max="4" width="18.2857142857143" customWidth="1"/>
    <col min="5" max="5" width="16.5714285714286" customWidth="1"/>
    <col min="6" max="6" width="18" customWidth="1"/>
    <col min="7" max="7" width="12.6285714285714" customWidth="1"/>
    <col min="8" max="8" width="4.34285714285714" customWidth="1"/>
    <col min="9" max="9" width="16.7142857142857" customWidth="1"/>
    <col min="10" max="10" width="15.5714285714286" customWidth="1"/>
    <col min="11" max="13" width="12.7714285714286" customWidth="1"/>
    <col min="14" max="14" width="5.77142857142857" customWidth="1"/>
    <col min="15" max="15" width="12.7714285714286" customWidth="1"/>
  </cols>
  <sheetData>
    <row r="1" ht="18.75" customHeight="1" spans="1:15">
      <c r="A1" s="171"/>
      <c r="B1" s="171"/>
      <c r="C1" s="171"/>
      <c r="D1" s="171"/>
      <c r="E1" s="171"/>
      <c r="F1" s="171"/>
      <c r="G1" s="171"/>
      <c r="H1" s="171"/>
      <c r="I1" s="171"/>
      <c r="J1" s="171"/>
      <c r="K1" s="171"/>
      <c r="L1" s="171"/>
      <c r="M1" s="171"/>
      <c r="N1" s="44" t="s">
        <v>73</v>
      </c>
      <c r="O1" s="44"/>
    </row>
    <row r="2" ht="36" customHeight="1" spans="1:15">
      <c r="A2" s="172" t="str">
        <f>"2026"&amp;"年部门支出预算表"</f>
        <v>2026年部门支出预算表</v>
      </c>
      <c r="B2" s="172"/>
      <c r="C2" s="172"/>
      <c r="D2" s="172"/>
      <c r="E2" s="172"/>
      <c r="F2" s="172"/>
      <c r="G2" s="172"/>
      <c r="H2" s="172"/>
      <c r="I2" s="172"/>
      <c r="J2" s="172"/>
      <c r="K2" s="172"/>
      <c r="L2" s="172"/>
      <c r="M2" s="172"/>
      <c r="N2" s="172"/>
      <c r="O2" s="172"/>
    </row>
    <row r="3" ht="18.75" customHeight="1" spans="1:15">
      <c r="A3" s="32" t="str">
        <f>"单位名称："&amp;"瑞丽市第五民族中学"</f>
        <v>单位名称：瑞丽市第五民族中学</v>
      </c>
      <c r="B3" s="32"/>
      <c r="C3" s="32"/>
      <c r="D3" s="32"/>
      <c r="E3" s="32"/>
      <c r="F3" s="32"/>
      <c r="G3" s="171"/>
      <c r="H3" s="171"/>
      <c r="I3" s="171"/>
      <c r="J3" s="171"/>
      <c r="K3" s="171"/>
      <c r="L3" s="171"/>
      <c r="M3" s="171"/>
      <c r="N3" s="44" t="s">
        <v>1</v>
      </c>
      <c r="O3" s="44"/>
    </row>
    <row r="4" ht="31.5" customHeight="1" spans="1:15">
      <c r="A4" s="173" t="s">
        <v>74</v>
      </c>
      <c r="B4" s="173" t="s">
        <v>75</v>
      </c>
      <c r="C4" s="173" t="s">
        <v>56</v>
      </c>
      <c r="D4" s="173" t="s">
        <v>60</v>
      </c>
      <c r="E4" s="173"/>
      <c r="F4" s="173"/>
      <c r="G4" s="173" t="s">
        <v>61</v>
      </c>
      <c r="H4" s="173" t="s">
        <v>62</v>
      </c>
      <c r="I4" s="173" t="s">
        <v>76</v>
      </c>
      <c r="J4" s="173" t="s">
        <v>77</v>
      </c>
      <c r="K4" s="173"/>
      <c r="L4" s="173"/>
      <c r="M4" s="173"/>
      <c r="N4" s="173"/>
      <c r="O4" s="173"/>
    </row>
    <row r="5" ht="93" customHeight="1" spans="1:15">
      <c r="A5" s="173"/>
      <c r="B5" s="173"/>
      <c r="C5" s="173"/>
      <c r="D5" s="173" t="s">
        <v>59</v>
      </c>
      <c r="E5" s="173" t="s">
        <v>78</v>
      </c>
      <c r="F5" s="173" t="s">
        <v>79</v>
      </c>
      <c r="G5" s="173"/>
      <c r="H5" s="173"/>
      <c r="I5" s="173"/>
      <c r="J5" s="173" t="s">
        <v>59</v>
      </c>
      <c r="K5" s="173" t="s">
        <v>80</v>
      </c>
      <c r="L5" s="173" t="s">
        <v>81</v>
      </c>
      <c r="M5" s="173" t="s">
        <v>82</v>
      </c>
      <c r="N5" s="173" t="s">
        <v>83</v>
      </c>
      <c r="O5" s="173" t="s">
        <v>84</v>
      </c>
    </row>
    <row r="6" ht="18.75" customHeight="1" spans="1:15">
      <c r="A6" s="174" t="s">
        <v>85</v>
      </c>
      <c r="B6" s="174" t="s">
        <v>86</v>
      </c>
      <c r="C6" s="174" t="s">
        <v>87</v>
      </c>
      <c r="D6" s="174" t="s">
        <v>88</v>
      </c>
      <c r="E6" s="174" t="s">
        <v>89</v>
      </c>
      <c r="F6" s="174" t="s">
        <v>90</v>
      </c>
      <c r="G6" s="174" t="s">
        <v>91</v>
      </c>
      <c r="H6" s="174" t="s">
        <v>92</v>
      </c>
      <c r="I6" s="174" t="s">
        <v>93</v>
      </c>
      <c r="J6" s="174" t="s">
        <v>94</v>
      </c>
      <c r="K6" s="174" t="s">
        <v>95</v>
      </c>
      <c r="L6" s="174" t="s">
        <v>96</v>
      </c>
      <c r="M6" s="174" t="s">
        <v>97</v>
      </c>
      <c r="N6" s="174" t="s">
        <v>98</v>
      </c>
      <c r="O6" s="174" t="s">
        <v>99</v>
      </c>
    </row>
    <row r="7" ht="52.5" customHeight="1" spans="1:15">
      <c r="A7" s="175" t="s">
        <v>100</v>
      </c>
      <c r="B7" s="175" t="s">
        <v>101</v>
      </c>
      <c r="C7" s="133">
        <v>15220368.98</v>
      </c>
      <c r="D7" s="133">
        <v>13320328.98</v>
      </c>
      <c r="E7" s="133">
        <v>12310360.62</v>
      </c>
      <c r="F7" s="133">
        <v>1009968.36</v>
      </c>
      <c r="G7" s="133"/>
      <c r="H7" s="133"/>
      <c r="I7" s="133">
        <v>1227840</v>
      </c>
      <c r="J7" s="133">
        <v>672200</v>
      </c>
      <c r="K7" s="133"/>
      <c r="L7" s="133"/>
      <c r="M7" s="133"/>
      <c r="N7" s="133"/>
      <c r="O7" s="133">
        <v>672200</v>
      </c>
    </row>
    <row r="8" ht="52.5" customHeight="1" spans="1:15">
      <c r="A8" s="176" t="s">
        <v>102</v>
      </c>
      <c r="B8" s="176" t="s">
        <v>103</v>
      </c>
      <c r="C8" s="133">
        <v>15220242.98</v>
      </c>
      <c r="D8" s="133">
        <v>13320202.98</v>
      </c>
      <c r="E8" s="133">
        <v>12310360.62</v>
      </c>
      <c r="F8" s="133">
        <v>1009842.36</v>
      </c>
      <c r="G8" s="133"/>
      <c r="H8" s="133"/>
      <c r="I8" s="133">
        <v>1227840</v>
      </c>
      <c r="J8" s="133">
        <v>672200</v>
      </c>
      <c r="K8" s="133"/>
      <c r="L8" s="133"/>
      <c r="M8" s="133"/>
      <c r="N8" s="133"/>
      <c r="O8" s="133">
        <v>672200</v>
      </c>
    </row>
    <row r="9" ht="52.5" customHeight="1" spans="1:15">
      <c r="A9" s="177" t="s">
        <v>104</v>
      </c>
      <c r="B9" s="177" t="s">
        <v>105</v>
      </c>
      <c r="C9" s="133">
        <v>12983113.58</v>
      </c>
      <c r="D9" s="133">
        <v>12310913.58</v>
      </c>
      <c r="E9" s="133">
        <v>12142360.62</v>
      </c>
      <c r="F9" s="133">
        <v>168552.96</v>
      </c>
      <c r="G9" s="133"/>
      <c r="H9" s="133"/>
      <c r="I9" s="133"/>
      <c r="J9" s="133">
        <v>672200</v>
      </c>
      <c r="K9" s="133"/>
      <c r="L9" s="133"/>
      <c r="M9" s="133"/>
      <c r="N9" s="133"/>
      <c r="O9" s="133">
        <v>672200</v>
      </c>
    </row>
    <row r="10" ht="52.5" customHeight="1" spans="1:15">
      <c r="A10" s="177" t="s">
        <v>106</v>
      </c>
      <c r="B10" s="177" t="s">
        <v>107</v>
      </c>
      <c r="C10" s="133">
        <v>2237129.4</v>
      </c>
      <c r="D10" s="133">
        <v>1009289.4</v>
      </c>
      <c r="E10" s="133">
        <v>168000</v>
      </c>
      <c r="F10" s="133">
        <v>841289.4</v>
      </c>
      <c r="G10" s="133"/>
      <c r="H10" s="133"/>
      <c r="I10" s="133">
        <v>1227840</v>
      </c>
      <c r="J10" s="133"/>
      <c r="K10" s="133"/>
      <c r="L10" s="133"/>
      <c r="M10" s="133"/>
      <c r="N10" s="133"/>
      <c r="O10" s="133"/>
    </row>
    <row r="11" ht="52.5" customHeight="1" spans="1:15">
      <c r="A11" s="176" t="s">
        <v>108</v>
      </c>
      <c r="B11" s="176" t="s">
        <v>109</v>
      </c>
      <c r="C11" s="133">
        <v>126</v>
      </c>
      <c r="D11" s="133">
        <v>126</v>
      </c>
      <c r="E11" s="133"/>
      <c r="F11" s="133">
        <v>126</v>
      </c>
      <c r="G11" s="133"/>
      <c r="H11" s="133"/>
      <c r="I11" s="133"/>
      <c r="J11" s="133"/>
      <c r="K11" s="133"/>
      <c r="L11" s="133"/>
      <c r="M11" s="133"/>
      <c r="N11" s="133"/>
      <c r="O11" s="133"/>
    </row>
    <row r="12" ht="52.5" customHeight="1" spans="1:15">
      <c r="A12" s="177" t="s">
        <v>110</v>
      </c>
      <c r="B12" s="177" t="s">
        <v>111</v>
      </c>
      <c r="C12" s="133">
        <v>126</v>
      </c>
      <c r="D12" s="133">
        <v>126</v>
      </c>
      <c r="E12" s="133"/>
      <c r="F12" s="133">
        <v>126</v>
      </c>
      <c r="G12" s="133"/>
      <c r="H12" s="133"/>
      <c r="I12" s="133"/>
      <c r="J12" s="133"/>
      <c r="K12" s="133"/>
      <c r="L12" s="133"/>
      <c r="M12" s="133"/>
      <c r="N12" s="133"/>
      <c r="O12" s="133"/>
    </row>
    <row r="13" ht="52.5" customHeight="1" spans="1:15">
      <c r="A13" s="175" t="s">
        <v>112</v>
      </c>
      <c r="B13" s="175" t="s">
        <v>113</v>
      </c>
      <c r="C13" s="133">
        <v>1715536.2</v>
      </c>
      <c r="D13" s="133">
        <v>1715536.2</v>
      </c>
      <c r="E13" s="133">
        <v>1709419.8</v>
      </c>
      <c r="F13" s="133">
        <v>6116.4</v>
      </c>
      <c r="G13" s="133"/>
      <c r="H13" s="133"/>
      <c r="I13" s="133"/>
      <c r="J13" s="133"/>
      <c r="K13" s="133"/>
      <c r="L13" s="133"/>
      <c r="M13" s="133"/>
      <c r="N13" s="133"/>
      <c r="O13" s="133"/>
    </row>
    <row r="14" ht="52.5" customHeight="1" spans="1:15">
      <c r="A14" s="176" t="s">
        <v>114</v>
      </c>
      <c r="B14" s="176" t="s">
        <v>115</v>
      </c>
      <c r="C14" s="133">
        <v>1522016.8</v>
      </c>
      <c r="D14" s="133">
        <v>1522016.8</v>
      </c>
      <c r="E14" s="133">
        <v>1522016.8</v>
      </c>
      <c r="F14" s="133"/>
      <c r="G14" s="133"/>
      <c r="H14" s="133"/>
      <c r="I14" s="133"/>
      <c r="J14" s="133"/>
      <c r="K14" s="133"/>
      <c r="L14" s="133"/>
      <c r="M14" s="133"/>
      <c r="N14" s="133"/>
      <c r="O14" s="133"/>
    </row>
    <row r="15" ht="52.5" customHeight="1" spans="1:15">
      <c r="A15" s="177" t="s">
        <v>116</v>
      </c>
      <c r="B15" s="177" t="s">
        <v>117</v>
      </c>
      <c r="C15" s="133">
        <v>22800</v>
      </c>
      <c r="D15" s="133">
        <v>22800</v>
      </c>
      <c r="E15" s="133">
        <v>22800</v>
      </c>
      <c r="F15" s="133"/>
      <c r="G15" s="133"/>
      <c r="H15" s="133"/>
      <c r="I15" s="133"/>
      <c r="J15" s="133"/>
      <c r="K15" s="133"/>
      <c r="L15" s="133"/>
      <c r="M15" s="133"/>
      <c r="N15" s="133"/>
      <c r="O15" s="133"/>
    </row>
    <row r="16" ht="52.5" customHeight="1" spans="1:15">
      <c r="A16" s="177" t="s">
        <v>118</v>
      </c>
      <c r="B16" s="177" t="s">
        <v>119</v>
      </c>
      <c r="C16" s="133">
        <v>1499216.8</v>
      </c>
      <c r="D16" s="133">
        <v>1499216.8</v>
      </c>
      <c r="E16" s="133">
        <v>1499216.8</v>
      </c>
      <c r="F16" s="133"/>
      <c r="G16" s="133"/>
      <c r="H16" s="133"/>
      <c r="I16" s="133"/>
      <c r="J16" s="133"/>
      <c r="K16" s="133"/>
      <c r="L16" s="133"/>
      <c r="M16" s="133"/>
      <c r="N16" s="133"/>
      <c r="O16" s="133"/>
    </row>
    <row r="17" ht="52.5" customHeight="1" spans="1:15">
      <c r="A17" s="176" t="s">
        <v>120</v>
      </c>
      <c r="B17" s="176" t="s">
        <v>121</v>
      </c>
      <c r="C17" s="133">
        <v>6116.4</v>
      </c>
      <c r="D17" s="133">
        <v>6116.4</v>
      </c>
      <c r="E17" s="133"/>
      <c r="F17" s="133">
        <v>6116.4</v>
      </c>
      <c r="G17" s="133"/>
      <c r="H17" s="133"/>
      <c r="I17" s="133"/>
      <c r="J17" s="133"/>
      <c r="K17" s="133"/>
      <c r="L17" s="133"/>
      <c r="M17" s="133"/>
      <c r="N17" s="133"/>
      <c r="O17" s="133"/>
    </row>
    <row r="18" ht="52.5" customHeight="1" spans="1:15">
      <c r="A18" s="177" t="s">
        <v>122</v>
      </c>
      <c r="B18" s="177" t="s">
        <v>123</v>
      </c>
      <c r="C18" s="133">
        <v>6116.4</v>
      </c>
      <c r="D18" s="133">
        <v>6116.4</v>
      </c>
      <c r="E18" s="133"/>
      <c r="F18" s="133">
        <v>6116.4</v>
      </c>
      <c r="G18" s="133"/>
      <c r="H18" s="133"/>
      <c r="I18" s="133"/>
      <c r="J18" s="133"/>
      <c r="K18" s="133"/>
      <c r="L18" s="133"/>
      <c r="M18" s="133"/>
      <c r="N18" s="133"/>
      <c r="O18" s="133"/>
    </row>
    <row r="19" ht="52.5" customHeight="1" spans="1:15">
      <c r="A19" s="176" t="s">
        <v>124</v>
      </c>
      <c r="B19" s="176" t="s">
        <v>125</v>
      </c>
      <c r="C19" s="133">
        <v>187403</v>
      </c>
      <c r="D19" s="133">
        <v>187403</v>
      </c>
      <c r="E19" s="133">
        <v>187403</v>
      </c>
      <c r="F19" s="133"/>
      <c r="G19" s="133"/>
      <c r="H19" s="133"/>
      <c r="I19" s="133"/>
      <c r="J19" s="133"/>
      <c r="K19" s="133"/>
      <c r="L19" s="133"/>
      <c r="M19" s="133"/>
      <c r="N19" s="133"/>
      <c r="O19" s="133"/>
    </row>
    <row r="20" ht="52.5" customHeight="1" spans="1:15">
      <c r="A20" s="177" t="s">
        <v>126</v>
      </c>
      <c r="B20" s="177" t="s">
        <v>125</v>
      </c>
      <c r="C20" s="133">
        <v>187403</v>
      </c>
      <c r="D20" s="133">
        <v>187403</v>
      </c>
      <c r="E20" s="133">
        <v>187403</v>
      </c>
      <c r="F20" s="133"/>
      <c r="G20" s="133"/>
      <c r="H20" s="133"/>
      <c r="I20" s="133"/>
      <c r="J20" s="133"/>
      <c r="K20" s="133"/>
      <c r="L20" s="133"/>
      <c r="M20" s="133"/>
      <c r="N20" s="133"/>
      <c r="O20" s="133"/>
    </row>
    <row r="21" ht="52.5" customHeight="1" spans="1:15">
      <c r="A21" s="175" t="s">
        <v>127</v>
      </c>
      <c r="B21" s="175" t="s">
        <v>128</v>
      </c>
      <c r="C21" s="133">
        <v>1210920</v>
      </c>
      <c r="D21" s="133">
        <v>1210920</v>
      </c>
      <c r="E21" s="133">
        <v>1210920</v>
      </c>
      <c r="F21" s="133"/>
      <c r="G21" s="133"/>
      <c r="H21" s="133"/>
      <c r="I21" s="133"/>
      <c r="J21" s="133"/>
      <c r="K21" s="133"/>
      <c r="L21" s="133"/>
      <c r="M21" s="133"/>
      <c r="N21" s="133"/>
      <c r="O21" s="133"/>
    </row>
    <row r="22" ht="52.5" customHeight="1" spans="1:15">
      <c r="A22" s="176" t="s">
        <v>129</v>
      </c>
      <c r="B22" s="176" t="s">
        <v>130</v>
      </c>
      <c r="C22" s="133">
        <v>1210920</v>
      </c>
      <c r="D22" s="133">
        <v>1210920</v>
      </c>
      <c r="E22" s="133">
        <v>1210920</v>
      </c>
      <c r="F22" s="133"/>
      <c r="G22" s="133"/>
      <c r="H22" s="133"/>
      <c r="I22" s="133"/>
      <c r="J22" s="133"/>
      <c r="K22" s="133"/>
      <c r="L22" s="133"/>
      <c r="M22" s="133"/>
      <c r="N22" s="133"/>
      <c r="O22" s="133"/>
    </row>
    <row r="23" ht="52.5" customHeight="1" spans="1:15">
      <c r="A23" s="177" t="s">
        <v>131</v>
      </c>
      <c r="B23" s="177" t="s">
        <v>132</v>
      </c>
      <c r="C23" s="133"/>
      <c r="D23" s="133"/>
      <c r="E23" s="133"/>
      <c r="F23" s="133"/>
      <c r="G23" s="133"/>
      <c r="H23" s="133"/>
      <c r="I23" s="133"/>
      <c r="J23" s="133"/>
      <c r="K23" s="133"/>
      <c r="L23" s="133"/>
      <c r="M23" s="133"/>
      <c r="N23" s="133"/>
      <c r="O23" s="133"/>
    </row>
    <row r="24" ht="52.5" customHeight="1" spans="1:15">
      <c r="A24" s="177" t="s">
        <v>133</v>
      </c>
      <c r="B24" s="177" t="s">
        <v>134</v>
      </c>
      <c r="C24" s="133">
        <v>642388</v>
      </c>
      <c r="D24" s="133">
        <v>642388</v>
      </c>
      <c r="E24" s="133">
        <v>642388</v>
      </c>
      <c r="F24" s="133"/>
      <c r="G24" s="133"/>
      <c r="H24" s="133"/>
      <c r="I24" s="133"/>
      <c r="J24" s="133"/>
      <c r="K24" s="133"/>
      <c r="L24" s="133"/>
      <c r="M24" s="133"/>
      <c r="N24" s="133"/>
      <c r="O24" s="133"/>
    </row>
    <row r="25" ht="52.5" customHeight="1" spans="1:15">
      <c r="A25" s="177" t="s">
        <v>135</v>
      </c>
      <c r="B25" s="177" t="s">
        <v>136</v>
      </c>
      <c r="C25" s="133">
        <v>484201</v>
      </c>
      <c r="D25" s="133">
        <v>484201</v>
      </c>
      <c r="E25" s="133">
        <v>484201</v>
      </c>
      <c r="F25" s="133"/>
      <c r="G25" s="133"/>
      <c r="H25" s="133"/>
      <c r="I25" s="133"/>
      <c r="J25" s="133"/>
      <c r="K25" s="133"/>
      <c r="L25" s="133"/>
      <c r="M25" s="133"/>
      <c r="N25" s="133"/>
      <c r="O25" s="133"/>
    </row>
    <row r="26" ht="52.5" customHeight="1" spans="1:15">
      <c r="A26" s="177" t="s">
        <v>137</v>
      </c>
      <c r="B26" s="177" t="s">
        <v>138</v>
      </c>
      <c r="C26" s="133">
        <v>84331</v>
      </c>
      <c r="D26" s="133">
        <v>84331</v>
      </c>
      <c r="E26" s="133">
        <v>84331</v>
      </c>
      <c r="F26" s="133"/>
      <c r="G26" s="133"/>
      <c r="H26" s="133"/>
      <c r="I26" s="133"/>
      <c r="J26" s="133"/>
      <c r="K26" s="133"/>
      <c r="L26" s="133"/>
      <c r="M26" s="133"/>
      <c r="N26" s="133"/>
      <c r="O26" s="133"/>
    </row>
    <row r="27" ht="52.5" customHeight="1" spans="1:15">
      <c r="A27" s="175" t="s">
        <v>139</v>
      </c>
      <c r="B27" s="175" t="s">
        <v>140</v>
      </c>
      <c r="C27" s="133">
        <v>1124412.6</v>
      </c>
      <c r="D27" s="133">
        <v>1124412.6</v>
      </c>
      <c r="E27" s="133">
        <v>1124412.6</v>
      </c>
      <c r="F27" s="133"/>
      <c r="G27" s="133"/>
      <c r="H27" s="133"/>
      <c r="I27" s="133"/>
      <c r="J27" s="133"/>
      <c r="K27" s="133"/>
      <c r="L27" s="133"/>
      <c r="M27" s="133"/>
      <c r="N27" s="133"/>
      <c r="O27" s="133"/>
    </row>
    <row r="28" ht="52.5" customHeight="1" spans="1:15">
      <c r="A28" s="176" t="s">
        <v>141</v>
      </c>
      <c r="B28" s="176" t="s">
        <v>142</v>
      </c>
      <c r="C28" s="133">
        <v>1124412.6</v>
      </c>
      <c r="D28" s="133">
        <v>1124412.6</v>
      </c>
      <c r="E28" s="133">
        <v>1124412.6</v>
      </c>
      <c r="F28" s="133"/>
      <c r="G28" s="133"/>
      <c r="H28" s="133"/>
      <c r="I28" s="133"/>
      <c r="J28" s="133"/>
      <c r="K28" s="133"/>
      <c r="L28" s="133"/>
      <c r="M28" s="133"/>
      <c r="N28" s="133"/>
      <c r="O28" s="133"/>
    </row>
    <row r="29" ht="52.5" customHeight="1" spans="1:15">
      <c r="A29" s="177" t="s">
        <v>143</v>
      </c>
      <c r="B29" s="177" t="s">
        <v>144</v>
      </c>
      <c r="C29" s="133">
        <v>1124412.6</v>
      </c>
      <c r="D29" s="133">
        <v>1124412.6</v>
      </c>
      <c r="E29" s="133">
        <v>1124412.6</v>
      </c>
      <c r="F29" s="133"/>
      <c r="G29" s="133"/>
      <c r="H29" s="133"/>
      <c r="I29" s="133"/>
      <c r="J29" s="133"/>
      <c r="K29" s="133"/>
      <c r="L29" s="133"/>
      <c r="M29" s="133"/>
      <c r="N29" s="133"/>
      <c r="O29" s="133"/>
    </row>
    <row r="30" ht="30" customHeight="1" spans="1:15">
      <c r="A30" s="174" t="s">
        <v>56</v>
      </c>
      <c r="B30" s="174"/>
      <c r="C30" s="133">
        <v>19271237.78</v>
      </c>
      <c r="D30" s="133">
        <v>17371197.78</v>
      </c>
      <c r="E30" s="133">
        <v>16355113.02</v>
      </c>
      <c r="F30" s="133">
        <v>1016084.76</v>
      </c>
      <c r="G30" s="133"/>
      <c r="H30" s="133"/>
      <c r="I30" s="133">
        <v>1227840</v>
      </c>
      <c r="J30" s="133">
        <v>672200</v>
      </c>
      <c r="K30" s="133"/>
      <c r="L30" s="133"/>
      <c r="M30" s="133"/>
      <c r="N30" s="133"/>
      <c r="O30" s="133">
        <v>672200</v>
      </c>
    </row>
  </sheetData>
  <mergeCells count="13">
    <mergeCell ref="N1:O1"/>
    <mergeCell ref="A2:O2"/>
    <mergeCell ref="A3:F3"/>
    <mergeCell ref="N3:O3"/>
    <mergeCell ref="D4:F4"/>
    <mergeCell ref="J4:O4"/>
    <mergeCell ref="A30:B30"/>
    <mergeCell ref="A4:A5"/>
    <mergeCell ref="B4:B5"/>
    <mergeCell ref="C4:C5"/>
    <mergeCell ref="G4:G5"/>
    <mergeCell ref="H4:H5"/>
    <mergeCell ref="I4:I5"/>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D36"/>
  <sheetViews>
    <sheetView showZeros="0" workbookViewId="0">
      <selection activeCell="F19" sqref="F19"/>
    </sheetView>
  </sheetViews>
  <sheetFormatPr defaultColWidth="9.14285714285714" defaultRowHeight="14.25" customHeight="1" outlineLevelCol="3"/>
  <cols>
    <col min="1" max="1" width="32.7714285714286" customWidth="1"/>
    <col min="2" max="2" width="23.9142857142857" customWidth="1"/>
    <col min="3" max="3" width="35.4761904761905" customWidth="1"/>
    <col min="4" max="4" width="36.4190476190476" customWidth="1"/>
  </cols>
  <sheetData>
    <row r="1" ht="17.25" customHeight="1" spans="1:4">
      <c r="A1" s="47"/>
      <c r="B1" s="47"/>
      <c r="C1" s="47"/>
      <c r="D1" s="83" t="s">
        <v>145</v>
      </c>
    </row>
    <row r="2" ht="30.75" customHeight="1" spans="1:4">
      <c r="A2" s="164" t="str">
        <f>"2026"&amp;"年部门财政拨款收支预算总表"</f>
        <v>2026年部门财政拨款收支预算总表</v>
      </c>
      <c r="B2" s="164"/>
      <c r="C2" s="164"/>
      <c r="D2" s="164"/>
    </row>
    <row r="3" ht="18.75" customHeight="1" spans="1:4">
      <c r="A3" s="32" t="str">
        <f>"单位名称："&amp;"瑞丽市第五民族中学"</f>
        <v>单位名称：瑞丽市第五民族中学</v>
      </c>
      <c r="B3" s="165"/>
      <c r="C3" s="165"/>
      <c r="D3" s="84" t="s">
        <v>1</v>
      </c>
    </row>
    <row r="4" ht="19.5" customHeight="1" spans="1:4">
      <c r="A4" s="12" t="s">
        <v>146</v>
      </c>
      <c r="B4" s="14"/>
      <c r="C4" s="12" t="s">
        <v>147</v>
      </c>
      <c r="D4" s="14"/>
    </row>
    <row r="5" ht="21.75" customHeight="1" spans="1:4">
      <c r="A5" s="73" t="s">
        <v>148</v>
      </c>
      <c r="B5" s="11" t="s">
        <v>149</v>
      </c>
      <c r="C5" s="73" t="s">
        <v>150</v>
      </c>
      <c r="D5" s="11" t="s">
        <v>149</v>
      </c>
    </row>
    <row r="6" ht="17.25" customHeight="1" spans="1:4">
      <c r="A6" s="74"/>
      <c r="B6" s="18"/>
      <c r="C6" s="74"/>
      <c r="D6" s="18"/>
    </row>
    <row r="7" ht="19.5" customHeight="1" spans="1:4">
      <c r="A7" s="80" t="s">
        <v>151</v>
      </c>
      <c r="B7" s="23">
        <v>17371197.78</v>
      </c>
      <c r="C7" s="80" t="s">
        <v>152</v>
      </c>
      <c r="D7" s="23">
        <v>17371197.78</v>
      </c>
    </row>
    <row r="8" ht="19.5" customHeight="1" spans="1:4">
      <c r="A8" s="80" t="s">
        <v>153</v>
      </c>
      <c r="B8" s="23">
        <v>17371197.78</v>
      </c>
      <c r="C8" s="166" t="s">
        <v>154</v>
      </c>
      <c r="D8" s="23"/>
    </row>
    <row r="9" ht="19.5" customHeight="1" spans="1:4">
      <c r="A9" s="167" t="s">
        <v>155</v>
      </c>
      <c r="B9" s="23"/>
      <c r="C9" s="166" t="s">
        <v>156</v>
      </c>
      <c r="D9" s="23"/>
    </row>
    <row r="10" ht="19.5" customHeight="1" spans="1:4">
      <c r="A10" s="167" t="s">
        <v>157</v>
      </c>
      <c r="B10" s="23"/>
      <c r="C10" s="166" t="s">
        <v>158</v>
      </c>
      <c r="D10" s="23"/>
    </row>
    <row r="11" ht="19.5" customHeight="1" spans="1:4">
      <c r="A11" s="167" t="s">
        <v>159</v>
      </c>
      <c r="B11" s="23"/>
      <c r="C11" s="166" t="s">
        <v>160</v>
      </c>
      <c r="D11" s="23"/>
    </row>
    <row r="12" ht="19.5" customHeight="1" spans="1:4">
      <c r="A12" s="167" t="s">
        <v>153</v>
      </c>
      <c r="B12" s="23"/>
      <c r="C12" s="166" t="s">
        <v>161</v>
      </c>
      <c r="D12" s="23">
        <v>13320328.98</v>
      </c>
    </row>
    <row r="13" ht="19.5" customHeight="1" spans="1:4">
      <c r="A13" s="167" t="s">
        <v>155</v>
      </c>
      <c r="B13" s="23"/>
      <c r="C13" s="166" t="s">
        <v>162</v>
      </c>
      <c r="D13" s="23"/>
    </row>
    <row r="14" ht="19.5" customHeight="1" spans="1:4">
      <c r="A14" s="167" t="s">
        <v>157</v>
      </c>
      <c r="B14" s="23"/>
      <c r="C14" s="166" t="s">
        <v>163</v>
      </c>
      <c r="D14" s="23"/>
    </row>
    <row r="15" ht="19.5" customHeight="1" spans="1:4">
      <c r="A15" s="168"/>
      <c r="B15" s="23"/>
      <c r="C15" s="166" t="s">
        <v>164</v>
      </c>
      <c r="D15" s="23">
        <v>1715536.2</v>
      </c>
    </row>
    <row r="16" ht="19.5" customHeight="1" spans="1:4">
      <c r="A16" s="168"/>
      <c r="B16" s="23"/>
      <c r="C16" s="166" t="s">
        <v>165</v>
      </c>
      <c r="D16" s="23">
        <v>1210920</v>
      </c>
    </row>
    <row r="17" ht="19.5" customHeight="1" spans="1:4">
      <c r="A17" s="168"/>
      <c r="B17" s="23"/>
      <c r="C17" s="166" t="s">
        <v>166</v>
      </c>
      <c r="D17" s="23"/>
    </row>
    <row r="18" ht="19.5" customHeight="1" spans="1:4">
      <c r="A18" s="168"/>
      <c r="B18" s="23"/>
      <c r="C18" s="166" t="s">
        <v>167</v>
      </c>
      <c r="D18" s="23"/>
    </row>
    <row r="19" ht="19.5" customHeight="1" spans="1:4">
      <c r="A19" s="168"/>
      <c r="B19" s="23"/>
      <c r="C19" s="166" t="s">
        <v>168</v>
      </c>
      <c r="D19" s="23"/>
    </row>
    <row r="20" ht="19.5" customHeight="1" spans="1:4">
      <c r="A20" s="80"/>
      <c r="B20" s="23"/>
      <c r="C20" s="166" t="s">
        <v>169</v>
      </c>
      <c r="D20" s="23"/>
    </row>
    <row r="21" ht="19.5" customHeight="1" spans="1:4">
      <c r="A21" s="80"/>
      <c r="B21" s="23"/>
      <c r="C21" s="80" t="s">
        <v>170</v>
      </c>
      <c r="D21" s="23"/>
    </row>
    <row r="22" ht="19.5" customHeight="1" spans="1:4">
      <c r="A22" s="80"/>
      <c r="B22" s="23"/>
      <c r="C22" s="80" t="s">
        <v>171</v>
      </c>
      <c r="D22" s="23"/>
    </row>
    <row r="23" ht="19.5" customHeight="1" spans="1:4">
      <c r="A23" s="80"/>
      <c r="B23" s="23"/>
      <c r="C23" s="80" t="s">
        <v>172</v>
      </c>
      <c r="D23" s="23"/>
    </row>
    <row r="24" ht="19.5" customHeight="1" spans="1:4">
      <c r="A24" s="80"/>
      <c r="B24" s="23"/>
      <c r="C24" s="80" t="s">
        <v>173</v>
      </c>
      <c r="D24" s="23"/>
    </row>
    <row r="25" ht="19.5" customHeight="1" spans="1:4">
      <c r="A25" s="80"/>
      <c r="B25" s="23"/>
      <c r="C25" s="80" t="s">
        <v>174</v>
      </c>
      <c r="D25" s="23"/>
    </row>
    <row r="26" ht="19.5" customHeight="1" spans="1:4">
      <c r="A26" s="166"/>
      <c r="B26" s="23"/>
      <c r="C26" s="80" t="s">
        <v>175</v>
      </c>
      <c r="D26" s="23">
        <v>1124412.6</v>
      </c>
    </row>
    <row r="27" ht="19.5" customHeight="1" spans="1:4">
      <c r="A27" s="80"/>
      <c r="B27" s="23"/>
      <c r="C27" s="80" t="s">
        <v>176</v>
      </c>
      <c r="D27" s="23"/>
    </row>
    <row r="28" customHeight="1" spans="1:4">
      <c r="A28" s="80"/>
      <c r="B28" s="23"/>
      <c r="C28" s="167" t="s">
        <v>177</v>
      </c>
      <c r="D28" s="23"/>
    </row>
    <row r="29" ht="19.5" customHeight="1" spans="1:4">
      <c r="A29" s="80"/>
      <c r="B29" s="23"/>
      <c r="C29" s="80" t="s">
        <v>178</v>
      </c>
      <c r="D29" s="23"/>
    </row>
    <row r="30" ht="19.5" customHeight="1" spans="1:4">
      <c r="A30" s="166"/>
      <c r="B30" s="23"/>
      <c r="C30" s="80" t="s">
        <v>179</v>
      </c>
      <c r="D30" s="23"/>
    </row>
    <row r="31" ht="18" customHeight="1" spans="1:4">
      <c r="A31" s="166"/>
      <c r="B31" s="23"/>
      <c r="C31" s="80" t="s">
        <v>180</v>
      </c>
      <c r="D31" s="23"/>
    </row>
    <row r="32" ht="18" customHeight="1" spans="1:4">
      <c r="A32" s="166"/>
      <c r="B32" s="23"/>
      <c r="C32" s="167" t="s">
        <v>181</v>
      </c>
      <c r="D32" s="23"/>
    </row>
    <row r="33" ht="18" customHeight="1" spans="1:4">
      <c r="A33" s="166"/>
      <c r="B33" s="23"/>
      <c r="C33" s="167" t="s">
        <v>182</v>
      </c>
      <c r="D33" s="23"/>
    </row>
    <row r="34" ht="19.5" customHeight="1" spans="1:4">
      <c r="A34" s="166"/>
      <c r="B34" s="169"/>
      <c r="C34" s="80" t="s">
        <v>183</v>
      </c>
      <c r="D34" s="169"/>
    </row>
    <row r="35" ht="19.5" customHeight="1" spans="1:4">
      <c r="A35" s="166"/>
      <c r="B35" s="23"/>
      <c r="C35" s="80" t="s">
        <v>184</v>
      </c>
      <c r="D35" s="23"/>
    </row>
    <row r="36" ht="19.5" customHeight="1" spans="1:4">
      <c r="A36" s="170" t="s">
        <v>50</v>
      </c>
      <c r="B36" s="23">
        <v>17371197.78</v>
      </c>
      <c r="C36" s="170" t="s">
        <v>51</v>
      </c>
      <c r="D36" s="23">
        <v>17371197.78</v>
      </c>
    </row>
  </sheetData>
  <mergeCells count="8">
    <mergeCell ref="A2:D2"/>
    <mergeCell ref="A3:B3"/>
    <mergeCell ref="A4:B4"/>
    <mergeCell ref="C4:D4"/>
    <mergeCell ref="A5:A6"/>
    <mergeCell ref="B5:B6"/>
    <mergeCell ref="C5:C6"/>
    <mergeCell ref="D5:D6"/>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G29"/>
  <sheetViews>
    <sheetView showZeros="0" workbookViewId="0">
      <selection activeCell="E1" sqref="E1"/>
    </sheetView>
  </sheetViews>
  <sheetFormatPr defaultColWidth="10.2857142857143" defaultRowHeight="15" customHeight="1" outlineLevelCol="6"/>
  <cols>
    <col min="1" max="1" width="26.3428571428571" style="123" customWidth="1"/>
    <col min="2" max="2" width="36.8571428571429" style="123" customWidth="1"/>
    <col min="3" max="7" width="19.2857142857143" style="123" customWidth="1"/>
    <col min="8" max="16384" width="10.2857142857143" style="123"/>
  </cols>
  <sheetData>
    <row r="1" ht="18.75" customHeight="1" spans="1:7">
      <c r="A1" s="155"/>
      <c r="B1" s="155"/>
      <c r="C1" s="155"/>
      <c r="D1" s="155"/>
      <c r="E1" s="155"/>
      <c r="F1" s="155"/>
      <c r="G1" s="156" t="s">
        <v>185</v>
      </c>
    </row>
    <row r="2" ht="33" customHeight="1" spans="1:7">
      <c r="A2" s="157" t="str">
        <f>"2026"&amp;"年一般公共预算支出预算表（按功能科目分类）"</f>
        <v>2026年一般公共预算支出预算表（按功能科目分类）</v>
      </c>
      <c r="B2" s="157"/>
      <c r="C2" s="157"/>
      <c r="D2" s="157"/>
      <c r="E2" s="157"/>
      <c r="F2" s="157"/>
      <c r="G2" s="157"/>
    </row>
    <row r="3" ht="18.75" customHeight="1" spans="1:7">
      <c r="A3" s="158" t="str">
        <f>"单位名称："&amp;"瑞丽市第五民族中学"</f>
        <v>单位名称：瑞丽市第五民族中学</v>
      </c>
      <c r="B3" s="158"/>
      <c r="C3" s="155"/>
      <c r="D3" s="155"/>
      <c r="E3" s="155"/>
      <c r="F3" s="155"/>
      <c r="G3" s="156" t="s">
        <v>1</v>
      </c>
    </row>
    <row r="4" ht="18.75" customHeight="1" spans="1:7">
      <c r="A4" s="159" t="s">
        <v>186</v>
      </c>
      <c r="B4" s="159"/>
      <c r="C4" s="159" t="s">
        <v>56</v>
      </c>
      <c r="D4" s="159" t="s">
        <v>78</v>
      </c>
      <c r="E4" s="159"/>
      <c r="F4" s="159"/>
      <c r="G4" s="159" t="s">
        <v>79</v>
      </c>
    </row>
    <row r="5" ht="18.75" customHeight="1" spans="1:7">
      <c r="A5" s="159" t="s">
        <v>74</v>
      </c>
      <c r="B5" s="159" t="s">
        <v>75</v>
      </c>
      <c r="C5" s="159"/>
      <c r="D5" s="159" t="s">
        <v>59</v>
      </c>
      <c r="E5" s="159" t="s">
        <v>187</v>
      </c>
      <c r="F5" s="159" t="s">
        <v>188</v>
      </c>
      <c r="G5" s="159"/>
    </row>
    <row r="6" ht="18.75" customHeight="1" spans="1:7">
      <c r="A6" s="159" t="s">
        <v>85</v>
      </c>
      <c r="B6" s="159" t="s">
        <v>86</v>
      </c>
      <c r="C6" s="159" t="s">
        <v>87</v>
      </c>
      <c r="D6" s="159" t="s">
        <v>88</v>
      </c>
      <c r="E6" s="159" t="s">
        <v>89</v>
      </c>
      <c r="F6" s="159" t="s">
        <v>90</v>
      </c>
      <c r="G6" s="159" t="s">
        <v>91</v>
      </c>
    </row>
    <row r="7" ht="18.75" customHeight="1" spans="1:7">
      <c r="A7" s="160" t="s">
        <v>100</v>
      </c>
      <c r="B7" s="160" t="s">
        <v>101</v>
      </c>
      <c r="C7" s="161">
        <v>13320328.98</v>
      </c>
      <c r="D7" s="161">
        <v>12310360.62</v>
      </c>
      <c r="E7" s="161">
        <v>11893261</v>
      </c>
      <c r="F7" s="161">
        <v>417099.62</v>
      </c>
      <c r="G7" s="161">
        <v>1009968.36</v>
      </c>
    </row>
    <row r="8" ht="18.75" customHeight="1" outlineLevel="1" spans="1:7">
      <c r="A8" s="162" t="s">
        <v>102</v>
      </c>
      <c r="B8" s="162" t="s">
        <v>103</v>
      </c>
      <c r="C8" s="161">
        <v>13320202.98</v>
      </c>
      <c r="D8" s="161">
        <v>12310360.62</v>
      </c>
      <c r="E8" s="161">
        <v>11893261</v>
      </c>
      <c r="F8" s="161">
        <v>417099.62</v>
      </c>
      <c r="G8" s="161">
        <v>1009842.36</v>
      </c>
    </row>
    <row r="9" s="123" customFormat="1" ht="18.75" customHeight="1" outlineLevel="2" spans="1:7">
      <c r="A9" s="163" t="s">
        <v>104</v>
      </c>
      <c r="B9" s="163" t="s">
        <v>105</v>
      </c>
      <c r="C9" s="161">
        <v>12310913.58</v>
      </c>
      <c r="D9" s="161">
        <v>12142360.62</v>
      </c>
      <c r="E9" s="161">
        <v>11725261</v>
      </c>
      <c r="F9" s="161">
        <v>417099.62</v>
      </c>
      <c r="G9" s="161">
        <v>168552.96</v>
      </c>
    </row>
    <row r="10" s="123" customFormat="1" ht="18.75" customHeight="1" outlineLevel="2" spans="1:7">
      <c r="A10" s="163" t="s">
        <v>106</v>
      </c>
      <c r="B10" s="163" t="s">
        <v>107</v>
      </c>
      <c r="C10" s="161">
        <v>1009289.4</v>
      </c>
      <c r="D10" s="161">
        <v>168000</v>
      </c>
      <c r="E10" s="161">
        <v>168000</v>
      </c>
      <c r="F10" s="161"/>
      <c r="G10" s="161">
        <v>841289.4</v>
      </c>
    </row>
    <row r="11" ht="18.75" customHeight="1" outlineLevel="1" spans="1:7">
      <c r="A11" s="162" t="s">
        <v>108</v>
      </c>
      <c r="B11" s="162" t="s">
        <v>109</v>
      </c>
      <c r="C11" s="161">
        <v>126</v>
      </c>
      <c r="D11" s="161"/>
      <c r="E11" s="161"/>
      <c r="F11" s="161"/>
      <c r="G11" s="161">
        <v>126</v>
      </c>
    </row>
    <row r="12" s="123" customFormat="1" ht="18.75" customHeight="1" outlineLevel="2" spans="1:7">
      <c r="A12" s="163" t="s">
        <v>110</v>
      </c>
      <c r="B12" s="163" t="s">
        <v>111</v>
      </c>
      <c r="C12" s="161">
        <v>126</v>
      </c>
      <c r="D12" s="161"/>
      <c r="E12" s="161"/>
      <c r="F12" s="161"/>
      <c r="G12" s="161">
        <v>126</v>
      </c>
    </row>
    <row r="13" ht="18.75" customHeight="1" spans="1:7">
      <c r="A13" s="160" t="s">
        <v>112</v>
      </c>
      <c r="B13" s="160" t="s">
        <v>113</v>
      </c>
      <c r="C13" s="161">
        <v>1715536.2</v>
      </c>
      <c r="D13" s="161">
        <v>1709419.8</v>
      </c>
      <c r="E13" s="161">
        <v>1686619.8</v>
      </c>
      <c r="F13" s="161">
        <v>22800</v>
      </c>
      <c r="G13" s="161">
        <v>6116.4</v>
      </c>
    </row>
    <row r="14" ht="18.75" customHeight="1" outlineLevel="1" spans="1:7">
      <c r="A14" s="162" t="s">
        <v>114</v>
      </c>
      <c r="B14" s="162" t="s">
        <v>115</v>
      </c>
      <c r="C14" s="161">
        <v>1522016.8</v>
      </c>
      <c r="D14" s="161">
        <v>1522016.8</v>
      </c>
      <c r="E14" s="161">
        <v>1499216.8</v>
      </c>
      <c r="F14" s="161">
        <v>22800</v>
      </c>
      <c r="G14" s="161"/>
    </row>
    <row r="15" s="123" customFormat="1" ht="18.75" customHeight="1" outlineLevel="2" spans="1:7">
      <c r="A15" s="163" t="s">
        <v>116</v>
      </c>
      <c r="B15" s="163" t="s">
        <v>117</v>
      </c>
      <c r="C15" s="161">
        <v>22800</v>
      </c>
      <c r="D15" s="161">
        <v>22800</v>
      </c>
      <c r="E15" s="161"/>
      <c r="F15" s="161">
        <v>22800</v>
      </c>
      <c r="G15" s="161"/>
    </row>
    <row r="16" s="123" customFormat="1" ht="18.75" customHeight="1" outlineLevel="2" spans="1:7">
      <c r="A16" s="163" t="s">
        <v>118</v>
      </c>
      <c r="B16" s="163" t="s">
        <v>119</v>
      </c>
      <c r="C16" s="161">
        <v>1499216.8</v>
      </c>
      <c r="D16" s="161">
        <v>1499216.8</v>
      </c>
      <c r="E16" s="161">
        <v>1499216.8</v>
      </c>
      <c r="F16" s="161"/>
      <c r="G16" s="161"/>
    </row>
    <row r="17" ht="18.75" customHeight="1" outlineLevel="1" spans="1:7">
      <c r="A17" s="162" t="s">
        <v>120</v>
      </c>
      <c r="B17" s="162" t="s">
        <v>121</v>
      </c>
      <c r="C17" s="161">
        <v>6116.4</v>
      </c>
      <c r="D17" s="161"/>
      <c r="E17" s="161"/>
      <c r="F17" s="161"/>
      <c r="G17" s="161">
        <v>6116.4</v>
      </c>
    </row>
    <row r="18" s="123" customFormat="1" ht="18.75" customHeight="1" outlineLevel="2" spans="1:7">
      <c r="A18" s="163" t="s">
        <v>122</v>
      </c>
      <c r="B18" s="163" t="s">
        <v>123</v>
      </c>
      <c r="C18" s="161">
        <v>6116.4</v>
      </c>
      <c r="D18" s="161"/>
      <c r="E18" s="161"/>
      <c r="F18" s="161"/>
      <c r="G18" s="161">
        <v>6116.4</v>
      </c>
    </row>
    <row r="19" ht="18.75" customHeight="1" outlineLevel="1" spans="1:7">
      <c r="A19" s="162" t="s">
        <v>124</v>
      </c>
      <c r="B19" s="162" t="s">
        <v>125</v>
      </c>
      <c r="C19" s="161">
        <v>187403</v>
      </c>
      <c r="D19" s="161">
        <v>187403</v>
      </c>
      <c r="E19" s="161">
        <v>187403</v>
      </c>
      <c r="F19" s="161"/>
      <c r="G19" s="161"/>
    </row>
    <row r="20" s="123" customFormat="1" ht="18.75" customHeight="1" outlineLevel="2" spans="1:7">
      <c r="A20" s="163" t="s">
        <v>126</v>
      </c>
      <c r="B20" s="163" t="s">
        <v>125</v>
      </c>
      <c r="C20" s="161">
        <v>187403</v>
      </c>
      <c r="D20" s="161">
        <v>187403</v>
      </c>
      <c r="E20" s="161">
        <v>187403</v>
      </c>
      <c r="F20" s="161"/>
      <c r="G20" s="161"/>
    </row>
    <row r="21" ht="18.75" customHeight="1" spans="1:7">
      <c r="A21" s="160" t="s">
        <v>127</v>
      </c>
      <c r="B21" s="160" t="s">
        <v>128</v>
      </c>
      <c r="C21" s="161">
        <v>1210920</v>
      </c>
      <c r="D21" s="161">
        <v>1210920</v>
      </c>
      <c r="E21" s="161">
        <v>1210920</v>
      </c>
      <c r="F21" s="161"/>
      <c r="G21" s="161"/>
    </row>
    <row r="22" ht="18.75" customHeight="1" outlineLevel="1" spans="1:7">
      <c r="A22" s="162" t="s">
        <v>129</v>
      </c>
      <c r="B22" s="162" t="s">
        <v>130</v>
      </c>
      <c r="C22" s="161">
        <v>1210920</v>
      </c>
      <c r="D22" s="161">
        <v>1210920</v>
      </c>
      <c r="E22" s="161">
        <v>1210920</v>
      </c>
      <c r="F22" s="161"/>
      <c r="G22" s="161"/>
    </row>
    <row r="23" s="123" customFormat="1" ht="18.75" customHeight="1" outlineLevel="2" spans="1:7">
      <c r="A23" s="163" t="s">
        <v>133</v>
      </c>
      <c r="B23" s="163" t="s">
        <v>134</v>
      </c>
      <c r="C23" s="161">
        <v>642388</v>
      </c>
      <c r="D23" s="161">
        <v>642388</v>
      </c>
      <c r="E23" s="161">
        <v>642388</v>
      </c>
      <c r="F23" s="161"/>
      <c r="G23" s="161"/>
    </row>
    <row r="24" s="123" customFormat="1" ht="18.75" customHeight="1" outlineLevel="2" spans="1:7">
      <c r="A24" s="163" t="s">
        <v>135</v>
      </c>
      <c r="B24" s="163" t="s">
        <v>136</v>
      </c>
      <c r="C24" s="161">
        <v>484201</v>
      </c>
      <c r="D24" s="161">
        <v>484201</v>
      </c>
      <c r="E24" s="161">
        <v>484201</v>
      </c>
      <c r="F24" s="161"/>
      <c r="G24" s="161"/>
    </row>
    <row r="25" s="123" customFormat="1" ht="18.75" customHeight="1" outlineLevel="2" spans="1:7">
      <c r="A25" s="163" t="s">
        <v>137</v>
      </c>
      <c r="B25" s="163" t="s">
        <v>138</v>
      </c>
      <c r="C25" s="161">
        <v>84331</v>
      </c>
      <c r="D25" s="161">
        <v>84331</v>
      </c>
      <c r="E25" s="161">
        <v>84331</v>
      </c>
      <c r="F25" s="161"/>
      <c r="G25" s="161"/>
    </row>
    <row r="26" ht="18.75" customHeight="1" spans="1:7">
      <c r="A26" s="160" t="s">
        <v>139</v>
      </c>
      <c r="B26" s="160" t="s">
        <v>140</v>
      </c>
      <c r="C26" s="161">
        <v>1124412.6</v>
      </c>
      <c r="D26" s="161">
        <v>1124412.6</v>
      </c>
      <c r="E26" s="161">
        <v>1124412.6</v>
      </c>
      <c r="F26" s="161"/>
      <c r="G26" s="161"/>
    </row>
    <row r="27" ht="18.75" customHeight="1" outlineLevel="1" spans="1:7">
      <c r="A27" s="162" t="s">
        <v>141</v>
      </c>
      <c r="B27" s="162" t="s">
        <v>142</v>
      </c>
      <c r="C27" s="161">
        <v>1124412.6</v>
      </c>
      <c r="D27" s="161">
        <v>1124412.6</v>
      </c>
      <c r="E27" s="161">
        <v>1124412.6</v>
      </c>
      <c r="F27" s="161"/>
      <c r="G27" s="161"/>
    </row>
    <row r="28" s="123" customFormat="1" ht="18.75" customHeight="1" outlineLevel="2" spans="1:7">
      <c r="A28" s="163" t="s">
        <v>143</v>
      </c>
      <c r="B28" s="163" t="s">
        <v>144</v>
      </c>
      <c r="C28" s="161">
        <v>1124412.6</v>
      </c>
      <c r="D28" s="161">
        <v>1124412.6</v>
      </c>
      <c r="E28" s="161">
        <v>1124412.6</v>
      </c>
      <c r="F28" s="161"/>
      <c r="G28" s="161"/>
    </row>
    <row r="29" ht="18.75" customHeight="1" spans="1:7">
      <c r="A29" s="159" t="s">
        <v>56</v>
      </c>
      <c r="B29" s="159"/>
      <c r="C29" s="161">
        <v>17371197.78</v>
      </c>
      <c r="D29" s="161">
        <v>16355113.02</v>
      </c>
      <c r="E29" s="161">
        <v>15915213.4</v>
      </c>
      <c r="F29" s="161">
        <v>439899.62</v>
      </c>
      <c r="G29" s="161">
        <v>1016084.76</v>
      </c>
    </row>
  </sheetData>
  <mergeCells count="7">
    <mergeCell ref="A2:G2"/>
    <mergeCell ref="A3:C3"/>
    <mergeCell ref="A4:B4"/>
    <mergeCell ref="D4:F4"/>
    <mergeCell ref="A29:B29"/>
    <mergeCell ref="C4:C5"/>
    <mergeCell ref="G4:G5"/>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F8"/>
  <sheetViews>
    <sheetView showZeros="0" workbookViewId="0">
      <selection activeCell="D8" sqref="D8"/>
    </sheetView>
  </sheetViews>
  <sheetFormatPr defaultColWidth="9.14285714285714" defaultRowHeight="14.25" customHeight="1" outlineLevelRow="7" outlineLevelCol="5"/>
  <cols>
    <col min="1" max="1" width="28.2" customWidth="1"/>
    <col min="2" max="2" width="18.3428571428571" customWidth="1"/>
    <col min="3" max="3" width="17.2857142857143" customWidth="1"/>
    <col min="4" max="4" width="21.6285714285714" customWidth="1"/>
    <col min="5" max="5" width="19.7714285714286" customWidth="1"/>
    <col min="6" max="6" width="18.7142857142857" customWidth="1"/>
  </cols>
  <sheetData>
    <row r="1" customHeight="1" spans="1:6">
      <c r="A1" s="145"/>
      <c r="B1" s="145"/>
      <c r="C1" s="146"/>
      <c r="D1" s="1"/>
      <c r="E1" s="1"/>
      <c r="F1" s="147" t="s">
        <v>189</v>
      </c>
    </row>
    <row r="2" ht="33.75" customHeight="1" spans="1:6">
      <c r="A2" s="148" t="str">
        <f>"2026"&amp;"年一般公共预算“三公”经费支出预算表"</f>
        <v>2026年一般公共预算“三公”经费支出预算表</v>
      </c>
      <c r="B2" s="148"/>
      <c r="C2" s="148"/>
      <c r="D2" s="148"/>
      <c r="E2" s="148"/>
      <c r="F2" s="148"/>
    </row>
    <row r="3" ht="21.75" customHeight="1" spans="1:6">
      <c r="A3" s="149" t="str">
        <f>"单位名称："&amp;"瑞丽市第五民族中学"</f>
        <v>单位名称：瑞丽市第五民族中学</v>
      </c>
      <c r="B3" s="145"/>
      <c r="C3" s="146"/>
      <c r="D3" s="3"/>
      <c r="E3" s="1"/>
      <c r="F3" s="147" t="s">
        <v>53</v>
      </c>
    </row>
    <row r="4" ht="19.5" customHeight="1" spans="1:6">
      <c r="A4" s="11" t="s">
        <v>190</v>
      </c>
      <c r="B4" s="73" t="s">
        <v>191</v>
      </c>
      <c r="C4" s="12" t="s">
        <v>192</v>
      </c>
      <c r="D4" s="13"/>
      <c r="E4" s="14"/>
      <c r="F4" s="73" t="s">
        <v>193</v>
      </c>
    </row>
    <row r="5" ht="19.5" customHeight="1" spans="1:6">
      <c r="A5" s="18"/>
      <c r="B5" s="74"/>
      <c r="C5" s="36" t="s">
        <v>59</v>
      </c>
      <c r="D5" s="36" t="s">
        <v>194</v>
      </c>
      <c r="E5" s="36" t="s">
        <v>195</v>
      </c>
      <c r="F5" s="74"/>
    </row>
    <row r="6" ht="18.75" customHeight="1" spans="1:6">
      <c r="A6" s="150">
        <v>1</v>
      </c>
      <c r="B6" s="150">
        <v>2</v>
      </c>
      <c r="C6" s="151">
        <v>3</v>
      </c>
      <c r="D6" s="150">
        <v>4</v>
      </c>
      <c r="E6" s="150">
        <v>5</v>
      </c>
      <c r="F6" s="150">
        <v>6</v>
      </c>
    </row>
    <row r="7" ht="24.75" customHeight="1" spans="1:6">
      <c r="A7" s="152"/>
      <c r="B7" s="152"/>
      <c r="C7" s="153"/>
      <c r="D7" s="152"/>
      <c r="E7" s="152"/>
      <c r="F7" s="152"/>
    </row>
    <row r="8" s="144" customFormat="1" customHeight="1" spans="1:1">
      <c r="A8" s="154" t="s">
        <v>196</v>
      </c>
    </row>
  </sheetData>
  <mergeCells count="6">
    <mergeCell ref="A2:F2"/>
    <mergeCell ref="A3:D3"/>
    <mergeCell ref="C4:E4"/>
    <mergeCell ref="A4:A5"/>
    <mergeCell ref="B4:B5"/>
    <mergeCell ref="F4:F5"/>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W43"/>
  <sheetViews>
    <sheetView showZeros="0" workbookViewId="0">
      <selection activeCell="T6" sqref="T6:T7"/>
    </sheetView>
  </sheetViews>
  <sheetFormatPr defaultColWidth="10.2857142857143" defaultRowHeight="15" customHeight="1"/>
  <cols>
    <col min="1" max="1" width="22.5714285714286" customWidth="1"/>
    <col min="2" max="2" width="19.7142857142857" customWidth="1"/>
    <col min="3" max="3" width="21.2857142857143" customWidth="1"/>
    <col min="4" max="4" width="12.4285714285714" customWidth="1"/>
    <col min="5" max="5" width="17.2857142857143" customWidth="1"/>
    <col min="6" max="6" width="9.71428571428571" customWidth="1"/>
    <col min="7" max="7" width="12.1428571428571" customWidth="1"/>
    <col min="8" max="8" width="17.5714285714286" customWidth="1"/>
    <col min="9" max="9" width="16.5714285714286" style="123" customWidth="1"/>
    <col min="10" max="10" width="7.85714285714286" customWidth="1"/>
    <col min="11" max="11" width="9.42857142857143" customWidth="1"/>
    <col min="12" max="12" width="16.2857142857143" customWidth="1"/>
    <col min="13" max="13" width="8.85714285714286" customWidth="1"/>
    <col min="14" max="14" width="9.71428571428571" customWidth="1"/>
    <col min="15" max="15" width="9.42857142857143" customWidth="1"/>
    <col min="16" max="16" width="11.5714285714286" customWidth="1"/>
    <col min="17" max="17" width="6.28571428571429" customWidth="1"/>
    <col min="18" max="18" width="6.42857142857143" customWidth="1"/>
    <col min="19" max="19" width="6.57142857142857" customWidth="1"/>
    <col min="20" max="20" width="6.42857142857143" customWidth="1"/>
    <col min="21" max="21" width="6.71428571428571" customWidth="1"/>
    <col min="22" max="23" width="7" customWidth="1"/>
  </cols>
  <sheetData>
    <row r="1" ht="18.75" customHeight="1" spans="1:23">
      <c r="A1" s="136"/>
      <c r="B1" s="136"/>
      <c r="C1" s="136"/>
      <c r="D1" s="136"/>
      <c r="E1" s="136"/>
      <c r="F1" s="136"/>
      <c r="G1" s="136"/>
      <c r="H1" s="136"/>
      <c r="I1" s="140"/>
      <c r="J1" s="136"/>
      <c r="K1" s="136"/>
      <c r="L1" s="136"/>
      <c r="M1" s="136"/>
      <c r="N1" s="136"/>
      <c r="O1" s="136"/>
      <c r="P1" s="136"/>
      <c r="Q1" s="136"/>
      <c r="R1" s="136"/>
      <c r="S1" s="136"/>
      <c r="T1" s="143" t="s">
        <v>197</v>
      </c>
      <c r="U1" s="143"/>
      <c r="V1" s="143"/>
      <c r="W1" s="143"/>
    </row>
    <row r="2" ht="45.75" customHeight="1" spans="1:23">
      <c r="A2" s="137" t="str">
        <f>"2026"&amp;"年部门基本支出预算表"</f>
        <v>2026年部门基本支出预算表</v>
      </c>
      <c r="B2" s="137"/>
      <c r="C2" s="137"/>
      <c r="D2" s="137"/>
      <c r="E2" s="137"/>
      <c r="F2" s="137"/>
      <c r="G2" s="137"/>
      <c r="H2" s="137"/>
      <c r="I2" s="141"/>
      <c r="J2" s="137"/>
      <c r="K2" s="137"/>
      <c r="L2" s="137"/>
      <c r="M2" s="137"/>
      <c r="N2" s="137"/>
      <c r="O2" s="137"/>
      <c r="P2" s="137"/>
      <c r="Q2" s="137"/>
      <c r="R2" s="137"/>
      <c r="S2" s="137"/>
      <c r="T2" s="137"/>
      <c r="U2" s="137"/>
      <c r="V2" s="137"/>
      <c r="W2" s="137"/>
    </row>
    <row r="3" ht="18.75" customHeight="1" spans="1:23">
      <c r="A3" s="136" t="str">
        <f>"单位名称："&amp;"瑞丽市第五民族中学"</f>
        <v>单位名称：瑞丽市第五民族中学</v>
      </c>
      <c r="B3" s="136"/>
      <c r="C3" s="136"/>
      <c r="D3" s="136"/>
      <c r="E3" s="136"/>
      <c r="F3" s="136"/>
      <c r="G3" s="136"/>
      <c r="H3" s="136"/>
      <c r="I3" s="140"/>
      <c r="J3" s="136"/>
      <c r="K3" s="136"/>
      <c r="L3" s="136"/>
      <c r="M3" s="136"/>
      <c r="N3" s="136"/>
      <c r="O3" s="136"/>
      <c r="P3" s="136"/>
      <c r="Q3" s="136"/>
      <c r="R3" s="136"/>
      <c r="S3" s="136"/>
      <c r="T3" s="143" t="s">
        <v>53</v>
      </c>
      <c r="U3" s="143"/>
      <c r="V3" s="143"/>
      <c r="W3" s="143"/>
    </row>
    <row r="4" ht="18.75" customHeight="1" spans="1:23">
      <c r="A4" s="138" t="s">
        <v>198</v>
      </c>
      <c r="B4" s="138" t="s">
        <v>199</v>
      </c>
      <c r="C4" s="138" t="s">
        <v>200</v>
      </c>
      <c r="D4" s="138" t="s">
        <v>201</v>
      </c>
      <c r="E4" s="138" t="s">
        <v>202</v>
      </c>
      <c r="F4" s="138" t="s">
        <v>203</v>
      </c>
      <c r="G4" s="138" t="s">
        <v>204</v>
      </c>
      <c r="H4" s="138" t="s">
        <v>205</v>
      </c>
      <c r="I4" s="142"/>
      <c r="J4" s="138"/>
      <c r="K4" s="138"/>
      <c r="L4" s="138"/>
      <c r="M4" s="138"/>
      <c r="N4" s="138"/>
      <c r="O4" s="138"/>
      <c r="P4" s="138"/>
      <c r="Q4" s="138"/>
      <c r="R4" s="138"/>
      <c r="S4" s="138"/>
      <c r="T4" s="138"/>
      <c r="U4" s="138"/>
      <c r="V4" s="138"/>
      <c r="W4" s="138"/>
    </row>
    <row r="5" ht="28.3" customHeight="1" spans="1:23">
      <c r="A5" s="138"/>
      <c r="B5" s="138"/>
      <c r="C5" s="138"/>
      <c r="D5" s="138"/>
      <c r="E5" s="138"/>
      <c r="F5" s="138"/>
      <c r="G5" s="138"/>
      <c r="H5" s="138" t="s">
        <v>206</v>
      </c>
      <c r="I5" s="142" t="s">
        <v>60</v>
      </c>
      <c r="J5" s="138" t="s">
        <v>207</v>
      </c>
      <c r="K5" s="138" t="s">
        <v>208</v>
      </c>
      <c r="L5" s="138" t="s">
        <v>209</v>
      </c>
      <c r="M5" s="138" t="s">
        <v>210</v>
      </c>
      <c r="N5" s="138" t="s">
        <v>211</v>
      </c>
      <c r="O5" s="138" t="s">
        <v>61</v>
      </c>
      <c r="P5" s="138" t="s">
        <v>62</v>
      </c>
      <c r="Q5" s="138" t="s">
        <v>63</v>
      </c>
      <c r="R5" s="138" t="s">
        <v>77</v>
      </c>
      <c r="S5" s="138"/>
      <c r="T5" s="138"/>
      <c r="U5" s="138"/>
      <c r="V5" s="138"/>
      <c r="W5" s="138"/>
    </row>
    <row r="6" ht="24" customHeight="1" spans="1:23">
      <c r="A6" s="138"/>
      <c r="B6" s="138"/>
      <c r="C6" s="138"/>
      <c r="D6" s="138"/>
      <c r="E6" s="138"/>
      <c r="F6" s="138"/>
      <c r="G6" s="138"/>
      <c r="H6" s="138"/>
      <c r="I6" s="142" t="s">
        <v>212</v>
      </c>
      <c r="J6" s="138" t="s">
        <v>207</v>
      </c>
      <c r="K6" s="138" t="s">
        <v>208</v>
      </c>
      <c r="L6" s="138" t="s">
        <v>209</v>
      </c>
      <c r="M6" s="138" t="s">
        <v>210</v>
      </c>
      <c r="N6" s="138" t="s">
        <v>60</v>
      </c>
      <c r="O6" s="138" t="s">
        <v>61</v>
      </c>
      <c r="P6" s="138" t="s">
        <v>62</v>
      </c>
      <c r="Q6" s="138"/>
      <c r="R6" s="138" t="s">
        <v>59</v>
      </c>
      <c r="S6" s="138" t="s">
        <v>66</v>
      </c>
      <c r="T6" s="138" t="s">
        <v>67</v>
      </c>
      <c r="U6" s="138" t="s">
        <v>68</v>
      </c>
      <c r="V6" s="138" t="s">
        <v>69</v>
      </c>
      <c r="W6" s="138" t="s">
        <v>70</v>
      </c>
    </row>
    <row r="7" ht="147" customHeight="1" spans="1:23">
      <c r="A7" s="138"/>
      <c r="B7" s="138"/>
      <c r="C7" s="138"/>
      <c r="D7" s="138"/>
      <c r="E7" s="138"/>
      <c r="F7" s="138"/>
      <c r="G7" s="138"/>
      <c r="H7" s="138"/>
      <c r="I7" s="142" t="s">
        <v>59</v>
      </c>
      <c r="J7" s="138"/>
      <c r="K7" s="138"/>
      <c r="L7" s="138"/>
      <c r="M7" s="138"/>
      <c r="N7" s="138"/>
      <c r="O7" s="138"/>
      <c r="P7" s="138"/>
      <c r="Q7" s="138"/>
      <c r="R7" s="138"/>
      <c r="S7" s="138"/>
      <c r="T7" s="138"/>
      <c r="U7" s="138"/>
      <c r="V7" s="138"/>
      <c r="W7" s="138"/>
    </row>
    <row r="8" ht="18.75" customHeight="1" spans="1:23">
      <c r="A8" s="138" t="s">
        <v>85</v>
      </c>
      <c r="B8" s="138" t="s">
        <v>86</v>
      </c>
      <c r="C8" s="138" t="s">
        <v>87</v>
      </c>
      <c r="D8" s="138" t="s">
        <v>88</v>
      </c>
      <c r="E8" s="138" t="s">
        <v>89</v>
      </c>
      <c r="F8" s="138" t="s">
        <v>90</v>
      </c>
      <c r="G8" s="138" t="s">
        <v>91</v>
      </c>
      <c r="H8" s="138" t="s">
        <v>92</v>
      </c>
      <c r="I8" s="142" t="s">
        <v>93</v>
      </c>
      <c r="J8" s="138" t="s">
        <v>94</v>
      </c>
      <c r="K8" s="138" t="s">
        <v>95</v>
      </c>
      <c r="L8" s="138" t="s">
        <v>96</v>
      </c>
      <c r="M8" s="138" t="s">
        <v>97</v>
      </c>
      <c r="N8" s="138" t="s">
        <v>98</v>
      </c>
      <c r="O8" s="138" t="s">
        <v>99</v>
      </c>
      <c r="P8" s="138" t="s">
        <v>213</v>
      </c>
      <c r="Q8" s="138" t="s">
        <v>214</v>
      </c>
      <c r="R8" s="138" t="s">
        <v>215</v>
      </c>
      <c r="S8" s="138" t="s">
        <v>216</v>
      </c>
      <c r="T8" s="138" t="s">
        <v>217</v>
      </c>
      <c r="U8" s="138" t="s">
        <v>218</v>
      </c>
      <c r="V8" s="138" t="s">
        <v>219</v>
      </c>
      <c r="W8" s="138" t="s">
        <v>220</v>
      </c>
    </row>
    <row r="9" ht="53.25" customHeight="1" spans="1:23">
      <c r="A9" s="128" t="s">
        <v>72</v>
      </c>
      <c r="B9" s="128"/>
      <c r="C9" s="128"/>
      <c r="D9" s="128"/>
      <c r="E9" s="128"/>
      <c r="F9" s="128"/>
      <c r="G9" s="128"/>
      <c r="H9" s="133">
        <v>16355113.02</v>
      </c>
      <c r="I9" s="134">
        <v>16355113.02</v>
      </c>
      <c r="J9" s="133"/>
      <c r="K9" s="133"/>
      <c r="L9" s="133">
        <v>16355113.02</v>
      </c>
      <c r="M9" s="133"/>
      <c r="N9" s="133"/>
      <c r="O9" s="133"/>
      <c r="P9" s="133"/>
      <c r="Q9" s="133"/>
      <c r="R9" s="133"/>
      <c r="S9" s="133"/>
      <c r="T9" s="133"/>
      <c r="U9" s="133"/>
      <c r="V9" s="133"/>
      <c r="W9" s="133"/>
    </row>
    <row r="10" ht="53.25" customHeight="1" outlineLevel="1" spans="1:23">
      <c r="A10" s="128" t="s">
        <v>72</v>
      </c>
      <c r="B10" s="128" t="s">
        <v>221</v>
      </c>
      <c r="C10" s="128" t="s">
        <v>222</v>
      </c>
      <c r="D10" s="128" t="s">
        <v>104</v>
      </c>
      <c r="E10" s="128" t="s">
        <v>105</v>
      </c>
      <c r="F10" s="128" t="s">
        <v>223</v>
      </c>
      <c r="G10" s="128" t="s">
        <v>224</v>
      </c>
      <c r="H10" s="133">
        <v>1135644</v>
      </c>
      <c r="I10" s="134">
        <v>1135644</v>
      </c>
      <c r="J10" s="133"/>
      <c r="K10" s="133"/>
      <c r="L10" s="133">
        <v>1135644</v>
      </c>
      <c r="M10" s="133"/>
      <c r="N10" s="133"/>
      <c r="O10" s="133"/>
      <c r="P10" s="133"/>
      <c r="Q10" s="133"/>
      <c r="R10" s="133"/>
      <c r="S10" s="133"/>
      <c r="T10" s="133"/>
      <c r="U10" s="133"/>
      <c r="V10" s="133"/>
      <c r="W10" s="133"/>
    </row>
    <row r="11" ht="53.25" customHeight="1" outlineLevel="1" spans="1:23">
      <c r="A11" s="128" t="s">
        <v>72</v>
      </c>
      <c r="B11" s="128" t="s">
        <v>225</v>
      </c>
      <c r="C11" s="128" t="s">
        <v>226</v>
      </c>
      <c r="D11" s="128" t="s">
        <v>104</v>
      </c>
      <c r="E11" s="128" t="s">
        <v>105</v>
      </c>
      <c r="F11" s="128" t="s">
        <v>223</v>
      </c>
      <c r="G11" s="128" t="s">
        <v>224</v>
      </c>
      <c r="H11" s="133">
        <v>360997</v>
      </c>
      <c r="I11" s="134">
        <v>360997</v>
      </c>
      <c r="J11" s="133"/>
      <c r="K11" s="133"/>
      <c r="L11" s="133">
        <v>360997</v>
      </c>
      <c r="M11" s="128"/>
      <c r="N11" s="133"/>
      <c r="O11" s="133"/>
      <c r="P11" s="133"/>
      <c r="Q11" s="133"/>
      <c r="R11" s="133"/>
      <c r="S11" s="133"/>
      <c r="T11" s="133"/>
      <c r="U11" s="133"/>
      <c r="V11" s="133"/>
      <c r="W11" s="133"/>
    </row>
    <row r="12" ht="53.25" customHeight="1" outlineLevel="1" spans="1:23">
      <c r="A12" s="128" t="s">
        <v>72</v>
      </c>
      <c r="B12" s="128" t="s">
        <v>227</v>
      </c>
      <c r="C12" s="128" t="s">
        <v>228</v>
      </c>
      <c r="D12" s="128" t="s">
        <v>104</v>
      </c>
      <c r="E12" s="128" t="s">
        <v>105</v>
      </c>
      <c r="F12" s="128" t="s">
        <v>229</v>
      </c>
      <c r="G12" s="128" t="s">
        <v>230</v>
      </c>
      <c r="H12" s="133">
        <v>4331964</v>
      </c>
      <c r="I12" s="134">
        <v>4331964</v>
      </c>
      <c r="J12" s="133"/>
      <c r="K12" s="133"/>
      <c r="L12" s="133">
        <v>4331964</v>
      </c>
      <c r="M12" s="128"/>
      <c r="N12" s="133"/>
      <c r="O12" s="133"/>
      <c r="P12" s="133"/>
      <c r="Q12" s="133"/>
      <c r="R12" s="133"/>
      <c r="S12" s="133"/>
      <c r="T12" s="133"/>
      <c r="U12" s="133"/>
      <c r="V12" s="133"/>
      <c r="W12" s="133"/>
    </row>
    <row r="13" ht="53.25" customHeight="1" outlineLevel="1" spans="1:23">
      <c r="A13" s="128" t="s">
        <v>72</v>
      </c>
      <c r="B13" s="128" t="s">
        <v>231</v>
      </c>
      <c r="C13" s="128" t="s">
        <v>232</v>
      </c>
      <c r="D13" s="128" t="s">
        <v>104</v>
      </c>
      <c r="E13" s="128" t="s">
        <v>105</v>
      </c>
      <c r="F13" s="128" t="s">
        <v>233</v>
      </c>
      <c r="G13" s="128" t="s">
        <v>234</v>
      </c>
      <c r="H13" s="133">
        <v>504000</v>
      </c>
      <c r="I13" s="134">
        <v>504000</v>
      </c>
      <c r="J13" s="133"/>
      <c r="K13" s="133"/>
      <c r="L13" s="133">
        <v>504000</v>
      </c>
      <c r="M13" s="128"/>
      <c r="N13" s="133"/>
      <c r="O13" s="133"/>
      <c r="P13" s="133"/>
      <c r="Q13" s="133"/>
      <c r="R13" s="133"/>
      <c r="S13" s="133"/>
      <c r="T13" s="133"/>
      <c r="U13" s="133"/>
      <c r="V13" s="133"/>
      <c r="W13" s="133"/>
    </row>
    <row r="14" ht="53.25" customHeight="1" outlineLevel="1" spans="1:23">
      <c r="A14" s="128" t="s">
        <v>72</v>
      </c>
      <c r="B14" s="128" t="s">
        <v>231</v>
      </c>
      <c r="C14" s="128" t="s">
        <v>232</v>
      </c>
      <c r="D14" s="128" t="s">
        <v>104</v>
      </c>
      <c r="E14" s="128" t="s">
        <v>105</v>
      </c>
      <c r="F14" s="128" t="s">
        <v>233</v>
      </c>
      <c r="G14" s="128" t="s">
        <v>234</v>
      </c>
      <c r="H14" s="133">
        <v>432000</v>
      </c>
      <c r="I14" s="134">
        <v>432000</v>
      </c>
      <c r="J14" s="133"/>
      <c r="K14" s="133"/>
      <c r="L14" s="133">
        <v>432000</v>
      </c>
      <c r="M14" s="128"/>
      <c r="N14" s="133"/>
      <c r="O14" s="133"/>
      <c r="P14" s="133"/>
      <c r="Q14" s="133"/>
      <c r="R14" s="133"/>
      <c r="S14" s="133"/>
      <c r="T14" s="133"/>
      <c r="U14" s="133"/>
      <c r="V14" s="133"/>
      <c r="W14" s="133"/>
    </row>
    <row r="15" ht="53.25" customHeight="1" outlineLevel="1" spans="1:23">
      <c r="A15" s="128" t="s">
        <v>72</v>
      </c>
      <c r="B15" s="128" t="s">
        <v>235</v>
      </c>
      <c r="C15" s="128" t="s">
        <v>236</v>
      </c>
      <c r="D15" s="128" t="s">
        <v>104</v>
      </c>
      <c r="E15" s="128" t="s">
        <v>105</v>
      </c>
      <c r="F15" s="128" t="s">
        <v>233</v>
      </c>
      <c r="G15" s="128" t="s">
        <v>234</v>
      </c>
      <c r="H15" s="133">
        <v>504000</v>
      </c>
      <c r="I15" s="134">
        <v>504000</v>
      </c>
      <c r="J15" s="133"/>
      <c r="K15" s="133"/>
      <c r="L15" s="133">
        <v>504000</v>
      </c>
      <c r="M15" s="128"/>
      <c r="N15" s="133"/>
      <c r="O15" s="133"/>
      <c r="P15" s="133"/>
      <c r="Q15" s="133"/>
      <c r="R15" s="133"/>
      <c r="S15" s="133"/>
      <c r="T15" s="133"/>
      <c r="U15" s="133"/>
      <c r="V15" s="133"/>
      <c r="W15" s="133"/>
    </row>
    <row r="16" ht="53.25" customHeight="1" outlineLevel="1" spans="1:23">
      <c r="A16" s="128" t="s">
        <v>72</v>
      </c>
      <c r="B16" s="128" t="s">
        <v>235</v>
      </c>
      <c r="C16" s="128" t="s">
        <v>236</v>
      </c>
      <c r="D16" s="128" t="s">
        <v>104</v>
      </c>
      <c r="E16" s="128" t="s">
        <v>105</v>
      </c>
      <c r="F16" s="128" t="s">
        <v>233</v>
      </c>
      <c r="G16" s="128" t="s">
        <v>234</v>
      </c>
      <c r="H16" s="133">
        <v>506736</v>
      </c>
      <c r="I16" s="134">
        <v>506736</v>
      </c>
      <c r="J16" s="133"/>
      <c r="K16" s="133"/>
      <c r="L16" s="133">
        <v>506736</v>
      </c>
      <c r="M16" s="128"/>
      <c r="N16" s="133"/>
      <c r="O16" s="133"/>
      <c r="P16" s="133"/>
      <c r="Q16" s="133"/>
      <c r="R16" s="133"/>
      <c r="S16" s="133"/>
      <c r="T16" s="133"/>
      <c r="U16" s="133"/>
      <c r="V16" s="133"/>
      <c r="W16" s="133"/>
    </row>
    <row r="17" ht="53.25" customHeight="1" outlineLevel="1" spans="1:23">
      <c r="A17" s="128" t="s">
        <v>72</v>
      </c>
      <c r="B17" s="128" t="s">
        <v>237</v>
      </c>
      <c r="C17" s="128" t="s">
        <v>238</v>
      </c>
      <c r="D17" s="128" t="s">
        <v>104</v>
      </c>
      <c r="E17" s="128" t="s">
        <v>105</v>
      </c>
      <c r="F17" s="128" t="s">
        <v>223</v>
      </c>
      <c r="G17" s="128" t="s">
        <v>224</v>
      </c>
      <c r="H17" s="133">
        <v>25500</v>
      </c>
      <c r="I17" s="134">
        <v>25500</v>
      </c>
      <c r="J17" s="133"/>
      <c r="K17" s="133"/>
      <c r="L17" s="133">
        <v>25500</v>
      </c>
      <c r="M17" s="128"/>
      <c r="N17" s="133"/>
      <c r="O17" s="133"/>
      <c r="P17" s="133"/>
      <c r="Q17" s="133"/>
      <c r="R17" s="133"/>
      <c r="S17" s="133"/>
      <c r="T17" s="133"/>
      <c r="U17" s="133"/>
      <c r="V17" s="133"/>
      <c r="W17" s="133"/>
    </row>
    <row r="18" ht="53.25" customHeight="1" outlineLevel="1" spans="1:23">
      <c r="A18" s="128" t="s">
        <v>72</v>
      </c>
      <c r="B18" s="128" t="s">
        <v>239</v>
      </c>
      <c r="C18" s="128" t="s">
        <v>240</v>
      </c>
      <c r="D18" s="128" t="s">
        <v>104</v>
      </c>
      <c r="E18" s="128" t="s">
        <v>105</v>
      </c>
      <c r="F18" s="128" t="s">
        <v>223</v>
      </c>
      <c r="G18" s="128" t="s">
        <v>224</v>
      </c>
      <c r="H18" s="133">
        <v>1159740</v>
      </c>
      <c r="I18" s="134">
        <v>1159740</v>
      </c>
      <c r="J18" s="133"/>
      <c r="K18" s="133"/>
      <c r="L18" s="133">
        <v>1159740</v>
      </c>
      <c r="M18" s="128"/>
      <c r="N18" s="133"/>
      <c r="O18" s="133"/>
      <c r="P18" s="133"/>
      <c r="Q18" s="133"/>
      <c r="R18" s="133"/>
      <c r="S18" s="133"/>
      <c r="T18" s="133"/>
      <c r="U18" s="133"/>
      <c r="V18" s="133"/>
      <c r="W18" s="133"/>
    </row>
    <row r="19" ht="53.25" customHeight="1" outlineLevel="1" spans="1:23">
      <c r="A19" s="128" t="s">
        <v>72</v>
      </c>
      <c r="B19" s="128" t="s">
        <v>221</v>
      </c>
      <c r="C19" s="128" t="s">
        <v>222</v>
      </c>
      <c r="D19" s="128" t="s">
        <v>104</v>
      </c>
      <c r="E19" s="128" t="s">
        <v>105</v>
      </c>
      <c r="F19" s="128" t="s">
        <v>223</v>
      </c>
      <c r="G19" s="128" t="s">
        <v>224</v>
      </c>
      <c r="H19" s="133">
        <v>1929360</v>
      </c>
      <c r="I19" s="134">
        <v>1929360</v>
      </c>
      <c r="J19" s="133"/>
      <c r="K19" s="133"/>
      <c r="L19" s="133">
        <v>1929360</v>
      </c>
      <c r="M19" s="128"/>
      <c r="N19" s="133"/>
      <c r="O19" s="133"/>
      <c r="P19" s="133"/>
      <c r="Q19" s="133"/>
      <c r="R19" s="133"/>
      <c r="S19" s="133"/>
      <c r="T19" s="133"/>
      <c r="U19" s="133"/>
      <c r="V19" s="133"/>
      <c r="W19" s="133"/>
    </row>
    <row r="20" ht="53.25" customHeight="1" outlineLevel="1" spans="1:23">
      <c r="A20" s="128" t="s">
        <v>72</v>
      </c>
      <c r="B20" s="128" t="s">
        <v>241</v>
      </c>
      <c r="C20" s="128" t="s">
        <v>242</v>
      </c>
      <c r="D20" s="128" t="s">
        <v>118</v>
      </c>
      <c r="E20" s="128" t="s">
        <v>119</v>
      </c>
      <c r="F20" s="128" t="s">
        <v>243</v>
      </c>
      <c r="G20" s="128" t="s">
        <v>244</v>
      </c>
      <c r="H20" s="133">
        <v>1499216.8</v>
      </c>
      <c r="I20" s="134">
        <v>1499216.8</v>
      </c>
      <c r="J20" s="133"/>
      <c r="K20" s="133"/>
      <c r="L20" s="133">
        <v>1499216.8</v>
      </c>
      <c r="M20" s="128"/>
      <c r="N20" s="133"/>
      <c r="O20" s="133"/>
      <c r="P20" s="133"/>
      <c r="Q20" s="133"/>
      <c r="R20" s="133"/>
      <c r="S20" s="133"/>
      <c r="T20" s="133"/>
      <c r="U20" s="133"/>
      <c r="V20" s="133"/>
      <c r="W20" s="133"/>
    </row>
    <row r="21" ht="53.25" customHeight="1" outlineLevel="1" spans="1:23">
      <c r="A21" s="128" t="s">
        <v>72</v>
      </c>
      <c r="B21" s="128" t="s">
        <v>245</v>
      </c>
      <c r="C21" s="128" t="s">
        <v>246</v>
      </c>
      <c r="D21" s="128" t="s">
        <v>133</v>
      </c>
      <c r="E21" s="128" t="s">
        <v>134</v>
      </c>
      <c r="F21" s="128" t="s">
        <v>247</v>
      </c>
      <c r="G21" s="128" t="s">
        <v>248</v>
      </c>
      <c r="H21" s="133">
        <v>42700</v>
      </c>
      <c r="I21" s="134">
        <v>42700</v>
      </c>
      <c r="J21" s="133"/>
      <c r="K21" s="133"/>
      <c r="L21" s="133">
        <v>42700</v>
      </c>
      <c r="M21" s="128"/>
      <c r="N21" s="133"/>
      <c r="O21" s="133"/>
      <c r="P21" s="133"/>
      <c r="Q21" s="133"/>
      <c r="R21" s="133"/>
      <c r="S21" s="133"/>
      <c r="T21" s="133"/>
      <c r="U21" s="133"/>
      <c r="V21" s="133"/>
      <c r="W21" s="133"/>
    </row>
    <row r="22" ht="53.25" customHeight="1" outlineLevel="1" spans="1:23">
      <c r="A22" s="128" t="s">
        <v>72</v>
      </c>
      <c r="B22" s="128" t="s">
        <v>245</v>
      </c>
      <c r="C22" s="128" t="s">
        <v>246</v>
      </c>
      <c r="D22" s="128" t="s">
        <v>131</v>
      </c>
      <c r="E22" s="128" t="s">
        <v>132</v>
      </c>
      <c r="F22" s="128" t="s">
        <v>247</v>
      </c>
      <c r="G22" s="128" t="s">
        <v>248</v>
      </c>
      <c r="H22" s="133"/>
      <c r="I22" s="134"/>
      <c r="J22" s="133"/>
      <c r="K22" s="133"/>
      <c r="L22" s="133"/>
      <c r="M22" s="128"/>
      <c r="N22" s="133"/>
      <c r="O22" s="133"/>
      <c r="P22" s="133"/>
      <c r="Q22" s="133"/>
      <c r="R22" s="133"/>
      <c r="S22" s="133"/>
      <c r="T22" s="133"/>
      <c r="U22" s="133"/>
      <c r="V22" s="133"/>
      <c r="W22" s="133"/>
    </row>
    <row r="23" ht="53.25" customHeight="1" outlineLevel="1" spans="1:23">
      <c r="A23" s="128" t="s">
        <v>72</v>
      </c>
      <c r="B23" s="128" t="s">
        <v>249</v>
      </c>
      <c r="C23" s="128" t="s">
        <v>250</v>
      </c>
      <c r="D23" s="128" t="s">
        <v>133</v>
      </c>
      <c r="E23" s="128" t="s">
        <v>134</v>
      </c>
      <c r="F23" s="128" t="s">
        <v>247</v>
      </c>
      <c r="G23" s="128" t="s">
        <v>248</v>
      </c>
      <c r="H23" s="133">
        <v>562207</v>
      </c>
      <c r="I23" s="134">
        <v>562207</v>
      </c>
      <c r="J23" s="133"/>
      <c r="K23" s="133"/>
      <c r="L23" s="133">
        <v>562207</v>
      </c>
      <c r="M23" s="128"/>
      <c r="N23" s="133"/>
      <c r="O23" s="133"/>
      <c r="P23" s="133"/>
      <c r="Q23" s="133"/>
      <c r="R23" s="133"/>
      <c r="S23" s="133"/>
      <c r="T23" s="133"/>
      <c r="U23" s="133"/>
      <c r="V23" s="133"/>
      <c r="W23" s="133"/>
    </row>
    <row r="24" ht="53.25" customHeight="1" outlineLevel="1" spans="1:23">
      <c r="A24" s="128" t="s">
        <v>72</v>
      </c>
      <c r="B24" s="128" t="s">
        <v>251</v>
      </c>
      <c r="C24" s="128" t="s">
        <v>252</v>
      </c>
      <c r="D24" s="128" t="s">
        <v>131</v>
      </c>
      <c r="E24" s="128" t="s">
        <v>132</v>
      </c>
      <c r="F24" s="128" t="s">
        <v>247</v>
      </c>
      <c r="G24" s="128" t="s">
        <v>248</v>
      </c>
      <c r="H24" s="133"/>
      <c r="I24" s="134"/>
      <c r="J24" s="133"/>
      <c r="K24" s="133"/>
      <c r="L24" s="133"/>
      <c r="M24" s="128"/>
      <c r="N24" s="133"/>
      <c r="O24" s="133"/>
      <c r="P24" s="133"/>
      <c r="Q24" s="133"/>
      <c r="R24" s="133"/>
      <c r="S24" s="133"/>
      <c r="T24" s="133"/>
      <c r="U24" s="133"/>
      <c r="V24" s="133"/>
      <c r="W24" s="133"/>
    </row>
    <row r="25" ht="53.25" customHeight="1" outlineLevel="1" spans="1:23">
      <c r="A25" s="128" t="s">
        <v>72</v>
      </c>
      <c r="B25" s="128" t="s">
        <v>251</v>
      </c>
      <c r="C25" s="128" t="s">
        <v>252</v>
      </c>
      <c r="D25" s="128" t="s">
        <v>133</v>
      </c>
      <c r="E25" s="128" t="s">
        <v>134</v>
      </c>
      <c r="F25" s="128" t="s">
        <v>247</v>
      </c>
      <c r="G25" s="128" t="s">
        <v>248</v>
      </c>
      <c r="H25" s="133">
        <v>37481</v>
      </c>
      <c r="I25" s="134">
        <v>37481</v>
      </c>
      <c r="J25" s="133"/>
      <c r="K25" s="133"/>
      <c r="L25" s="133">
        <v>37481</v>
      </c>
      <c r="M25" s="128"/>
      <c r="N25" s="133"/>
      <c r="O25" s="133"/>
      <c r="P25" s="133"/>
      <c r="Q25" s="133"/>
      <c r="R25" s="133"/>
      <c r="S25" s="133"/>
      <c r="T25" s="133"/>
      <c r="U25" s="133"/>
      <c r="V25" s="133"/>
      <c r="W25" s="133"/>
    </row>
    <row r="26" ht="53.25" customHeight="1" outlineLevel="1" spans="1:23">
      <c r="A26" s="128" t="s">
        <v>72</v>
      </c>
      <c r="B26" s="128" t="s">
        <v>253</v>
      </c>
      <c r="C26" s="128" t="s">
        <v>136</v>
      </c>
      <c r="D26" s="128" t="s">
        <v>135</v>
      </c>
      <c r="E26" s="128" t="s">
        <v>136</v>
      </c>
      <c r="F26" s="128" t="s">
        <v>254</v>
      </c>
      <c r="G26" s="128" t="s">
        <v>255</v>
      </c>
      <c r="H26" s="133">
        <v>484201</v>
      </c>
      <c r="I26" s="134">
        <v>484201</v>
      </c>
      <c r="J26" s="133"/>
      <c r="K26" s="133"/>
      <c r="L26" s="133">
        <v>484201</v>
      </c>
      <c r="M26" s="128"/>
      <c r="N26" s="133"/>
      <c r="O26" s="133"/>
      <c r="P26" s="133"/>
      <c r="Q26" s="133"/>
      <c r="R26" s="133"/>
      <c r="S26" s="133"/>
      <c r="T26" s="133"/>
      <c r="U26" s="133"/>
      <c r="V26" s="133"/>
      <c r="W26" s="133"/>
    </row>
    <row r="27" ht="53.25" customHeight="1" outlineLevel="1" spans="1:23">
      <c r="A27" s="128" t="s">
        <v>72</v>
      </c>
      <c r="B27" s="128" t="s">
        <v>256</v>
      </c>
      <c r="C27" s="128" t="s">
        <v>257</v>
      </c>
      <c r="D27" s="128" t="s">
        <v>137</v>
      </c>
      <c r="E27" s="128" t="s">
        <v>138</v>
      </c>
      <c r="F27" s="128" t="s">
        <v>258</v>
      </c>
      <c r="G27" s="128" t="s">
        <v>259</v>
      </c>
      <c r="H27" s="133"/>
      <c r="I27" s="134"/>
      <c r="J27" s="133"/>
      <c r="K27" s="133"/>
      <c r="L27" s="133"/>
      <c r="M27" s="128"/>
      <c r="N27" s="133"/>
      <c r="O27" s="133"/>
      <c r="P27" s="133"/>
      <c r="Q27" s="133"/>
      <c r="R27" s="133"/>
      <c r="S27" s="133"/>
      <c r="T27" s="133"/>
      <c r="U27" s="133"/>
      <c r="V27" s="133"/>
      <c r="W27" s="133"/>
    </row>
    <row r="28" ht="53.25" customHeight="1" outlineLevel="1" spans="1:23">
      <c r="A28" s="128" t="s">
        <v>72</v>
      </c>
      <c r="B28" s="128" t="s">
        <v>256</v>
      </c>
      <c r="C28" s="128" t="s">
        <v>257</v>
      </c>
      <c r="D28" s="128" t="s">
        <v>137</v>
      </c>
      <c r="E28" s="128" t="s">
        <v>138</v>
      </c>
      <c r="F28" s="128" t="s">
        <v>258</v>
      </c>
      <c r="G28" s="128" t="s">
        <v>259</v>
      </c>
      <c r="H28" s="133">
        <v>84331</v>
      </c>
      <c r="I28" s="134">
        <v>84331</v>
      </c>
      <c r="J28" s="133"/>
      <c r="K28" s="133"/>
      <c r="L28" s="133">
        <v>84331</v>
      </c>
      <c r="M28" s="128"/>
      <c r="N28" s="133"/>
      <c r="O28" s="133"/>
      <c r="P28" s="133"/>
      <c r="Q28" s="133"/>
      <c r="R28" s="133"/>
      <c r="S28" s="133"/>
      <c r="T28" s="133"/>
      <c r="U28" s="133"/>
      <c r="V28" s="133"/>
      <c r="W28" s="133"/>
    </row>
    <row r="29" ht="53.25" customHeight="1" outlineLevel="1" spans="1:23">
      <c r="A29" s="128" t="s">
        <v>72</v>
      </c>
      <c r="B29" s="128" t="s">
        <v>260</v>
      </c>
      <c r="C29" s="128" t="s">
        <v>261</v>
      </c>
      <c r="D29" s="128" t="s">
        <v>126</v>
      </c>
      <c r="E29" s="128" t="s">
        <v>125</v>
      </c>
      <c r="F29" s="128" t="s">
        <v>258</v>
      </c>
      <c r="G29" s="128" t="s">
        <v>259</v>
      </c>
      <c r="H29" s="133">
        <v>187403</v>
      </c>
      <c r="I29" s="134">
        <v>187403</v>
      </c>
      <c r="J29" s="133"/>
      <c r="K29" s="133"/>
      <c r="L29" s="133">
        <v>187403</v>
      </c>
      <c r="M29" s="128"/>
      <c r="N29" s="133"/>
      <c r="O29" s="133"/>
      <c r="P29" s="133"/>
      <c r="Q29" s="133"/>
      <c r="R29" s="133"/>
      <c r="S29" s="133"/>
      <c r="T29" s="133"/>
      <c r="U29" s="133"/>
      <c r="V29" s="133"/>
      <c r="W29" s="133"/>
    </row>
    <row r="30" ht="53.25" customHeight="1" outlineLevel="1" spans="1:23">
      <c r="A30" s="128" t="s">
        <v>72</v>
      </c>
      <c r="B30" s="128" t="s">
        <v>262</v>
      </c>
      <c r="C30" s="128" t="s">
        <v>144</v>
      </c>
      <c r="D30" s="128" t="s">
        <v>143</v>
      </c>
      <c r="E30" s="128" t="s">
        <v>144</v>
      </c>
      <c r="F30" s="128" t="s">
        <v>263</v>
      </c>
      <c r="G30" s="128" t="s">
        <v>144</v>
      </c>
      <c r="H30" s="133">
        <v>1124412.6</v>
      </c>
      <c r="I30" s="134">
        <v>1124412.6</v>
      </c>
      <c r="J30" s="133"/>
      <c r="K30" s="133"/>
      <c r="L30" s="133">
        <v>1124412.6</v>
      </c>
      <c r="M30" s="128"/>
      <c r="N30" s="133"/>
      <c r="O30" s="133"/>
      <c r="P30" s="133"/>
      <c r="Q30" s="133"/>
      <c r="R30" s="133"/>
      <c r="S30" s="133"/>
      <c r="T30" s="133"/>
      <c r="U30" s="133"/>
      <c r="V30" s="133"/>
      <c r="W30" s="133"/>
    </row>
    <row r="31" ht="53.25" customHeight="1" outlineLevel="1" spans="1:23">
      <c r="A31" s="128" t="s">
        <v>72</v>
      </c>
      <c r="B31" s="128" t="s">
        <v>264</v>
      </c>
      <c r="C31" s="128" t="s">
        <v>265</v>
      </c>
      <c r="D31" s="128" t="s">
        <v>104</v>
      </c>
      <c r="E31" s="128" t="s">
        <v>105</v>
      </c>
      <c r="F31" s="128" t="s">
        <v>266</v>
      </c>
      <c r="G31" s="128" t="s">
        <v>267</v>
      </c>
      <c r="H31" s="133">
        <v>484320</v>
      </c>
      <c r="I31" s="134">
        <v>484320</v>
      </c>
      <c r="J31" s="133"/>
      <c r="K31" s="133"/>
      <c r="L31" s="133">
        <v>484320</v>
      </c>
      <c r="M31" s="128"/>
      <c r="N31" s="133"/>
      <c r="O31" s="133"/>
      <c r="P31" s="133"/>
      <c r="Q31" s="133"/>
      <c r="R31" s="133"/>
      <c r="S31" s="133"/>
      <c r="T31" s="133"/>
      <c r="U31" s="133"/>
      <c r="V31" s="133"/>
      <c r="W31" s="133"/>
    </row>
    <row r="32" ht="53.25" customHeight="1" outlineLevel="1" spans="1:23">
      <c r="A32" s="128" t="s">
        <v>72</v>
      </c>
      <c r="B32" s="128" t="s">
        <v>268</v>
      </c>
      <c r="C32" s="128" t="s">
        <v>269</v>
      </c>
      <c r="D32" s="128" t="s">
        <v>104</v>
      </c>
      <c r="E32" s="128" t="s">
        <v>105</v>
      </c>
      <c r="F32" s="128" t="s">
        <v>266</v>
      </c>
      <c r="G32" s="128" t="s">
        <v>267</v>
      </c>
      <c r="H32" s="133">
        <v>285000</v>
      </c>
      <c r="I32" s="134">
        <v>285000</v>
      </c>
      <c r="J32" s="133"/>
      <c r="K32" s="133"/>
      <c r="L32" s="133">
        <v>285000</v>
      </c>
      <c r="M32" s="128"/>
      <c r="N32" s="133"/>
      <c r="O32" s="133"/>
      <c r="P32" s="133"/>
      <c r="Q32" s="133"/>
      <c r="R32" s="133"/>
      <c r="S32" s="133"/>
      <c r="T32" s="133"/>
      <c r="U32" s="133"/>
      <c r="V32" s="133"/>
      <c r="W32" s="133"/>
    </row>
    <row r="33" ht="53.25" customHeight="1" outlineLevel="1" spans="1:23">
      <c r="A33" s="128" t="s">
        <v>72</v>
      </c>
      <c r="B33" s="128" t="s">
        <v>270</v>
      </c>
      <c r="C33" s="128" t="s">
        <v>271</v>
      </c>
      <c r="D33" s="128" t="s">
        <v>104</v>
      </c>
      <c r="E33" s="128" t="s">
        <v>105</v>
      </c>
      <c r="F33" s="128" t="s">
        <v>272</v>
      </c>
      <c r="G33" s="128" t="s">
        <v>273</v>
      </c>
      <c r="H33" s="133">
        <v>7800</v>
      </c>
      <c r="I33" s="134">
        <v>7800</v>
      </c>
      <c r="J33" s="133"/>
      <c r="K33" s="133"/>
      <c r="L33" s="133">
        <v>7800</v>
      </c>
      <c r="M33" s="128"/>
      <c r="N33" s="133"/>
      <c r="O33" s="133"/>
      <c r="P33" s="133"/>
      <c r="Q33" s="133"/>
      <c r="R33" s="133"/>
      <c r="S33" s="133"/>
      <c r="T33" s="133"/>
      <c r="U33" s="133"/>
      <c r="V33" s="133"/>
      <c r="W33" s="133"/>
    </row>
    <row r="34" ht="53.25" customHeight="1" outlineLevel="1" spans="1:23">
      <c r="A34" s="128" t="s">
        <v>72</v>
      </c>
      <c r="B34" s="128" t="s">
        <v>270</v>
      </c>
      <c r="C34" s="128" t="s">
        <v>271</v>
      </c>
      <c r="D34" s="128" t="s">
        <v>104</v>
      </c>
      <c r="E34" s="128" t="s">
        <v>105</v>
      </c>
      <c r="F34" s="128" t="s">
        <v>274</v>
      </c>
      <c r="G34" s="128" t="s">
        <v>275</v>
      </c>
      <c r="H34" s="133">
        <v>112000</v>
      </c>
      <c r="I34" s="134">
        <v>112000</v>
      </c>
      <c r="J34" s="133"/>
      <c r="K34" s="133"/>
      <c r="L34" s="133">
        <v>112000</v>
      </c>
      <c r="M34" s="128"/>
      <c r="N34" s="133"/>
      <c r="O34" s="133"/>
      <c r="P34" s="133"/>
      <c r="Q34" s="133"/>
      <c r="R34" s="133"/>
      <c r="S34" s="133"/>
      <c r="T34" s="133"/>
      <c r="U34" s="133"/>
      <c r="V34" s="133"/>
      <c r="W34" s="133"/>
    </row>
    <row r="35" ht="53.25" customHeight="1" outlineLevel="1" spans="1:23">
      <c r="A35" s="128" t="s">
        <v>72</v>
      </c>
      <c r="B35" s="128" t="s">
        <v>276</v>
      </c>
      <c r="C35" s="128" t="s">
        <v>277</v>
      </c>
      <c r="D35" s="128" t="s">
        <v>104</v>
      </c>
      <c r="E35" s="128" t="s">
        <v>105</v>
      </c>
      <c r="F35" s="128" t="s">
        <v>278</v>
      </c>
      <c r="G35" s="128" t="s">
        <v>279</v>
      </c>
      <c r="H35" s="133">
        <v>66000</v>
      </c>
      <c r="I35" s="134">
        <v>66000</v>
      </c>
      <c r="J35" s="133"/>
      <c r="K35" s="133"/>
      <c r="L35" s="133">
        <v>66000</v>
      </c>
      <c r="M35" s="128"/>
      <c r="N35" s="133"/>
      <c r="O35" s="133"/>
      <c r="P35" s="133"/>
      <c r="Q35" s="133"/>
      <c r="R35" s="133"/>
      <c r="S35" s="133"/>
      <c r="T35" s="133"/>
      <c r="U35" s="133"/>
      <c r="V35" s="133"/>
      <c r="W35" s="133"/>
    </row>
    <row r="36" ht="53.25" customHeight="1" outlineLevel="1" spans="1:23">
      <c r="A36" s="128" t="s">
        <v>72</v>
      </c>
      <c r="B36" s="128" t="s">
        <v>270</v>
      </c>
      <c r="C36" s="128" t="s">
        <v>271</v>
      </c>
      <c r="D36" s="128" t="s">
        <v>104</v>
      </c>
      <c r="E36" s="128" t="s">
        <v>105</v>
      </c>
      <c r="F36" s="128" t="s">
        <v>280</v>
      </c>
      <c r="G36" s="128" t="s">
        <v>281</v>
      </c>
      <c r="H36" s="133">
        <v>12000</v>
      </c>
      <c r="I36" s="134">
        <v>12000</v>
      </c>
      <c r="J36" s="133"/>
      <c r="K36" s="133"/>
      <c r="L36" s="133">
        <v>12000</v>
      </c>
      <c r="M36" s="128"/>
      <c r="N36" s="133"/>
      <c r="O36" s="133"/>
      <c r="P36" s="133"/>
      <c r="Q36" s="133"/>
      <c r="R36" s="133"/>
      <c r="S36" s="133"/>
      <c r="T36" s="133"/>
      <c r="U36" s="133"/>
      <c r="V36" s="133"/>
      <c r="W36" s="133"/>
    </row>
    <row r="37" ht="53.25" customHeight="1" outlineLevel="1" spans="1:23">
      <c r="A37" s="128" t="s">
        <v>72</v>
      </c>
      <c r="B37" s="128" t="s">
        <v>270</v>
      </c>
      <c r="C37" s="128" t="s">
        <v>271</v>
      </c>
      <c r="D37" s="128" t="s">
        <v>104</v>
      </c>
      <c r="E37" s="128" t="s">
        <v>105</v>
      </c>
      <c r="F37" s="128" t="s">
        <v>282</v>
      </c>
      <c r="G37" s="128" t="s">
        <v>283</v>
      </c>
      <c r="H37" s="133">
        <v>5000</v>
      </c>
      <c r="I37" s="134">
        <v>5000</v>
      </c>
      <c r="J37" s="133"/>
      <c r="K37" s="133"/>
      <c r="L37" s="133">
        <v>5000</v>
      </c>
      <c r="M37" s="128"/>
      <c r="N37" s="133"/>
      <c r="O37" s="133"/>
      <c r="P37" s="133"/>
      <c r="Q37" s="133"/>
      <c r="R37" s="133"/>
      <c r="S37" s="133"/>
      <c r="T37" s="133"/>
      <c r="U37" s="133"/>
      <c r="V37" s="133"/>
      <c r="W37" s="133"/>
    </row>
    <row r="38" ht="53.25" customHeight="1" outlineLevel="1" spans="1:23">
      <c r="A38" s="128" t="s">
        <v>72</v>
      </c>
      <c r="B38" s="128" t="s">
        <v>284</v>
      </c>
      <c r="C38" s="128" t="s">
        <v>285</v>
      </c>
      <c r="D38" s="128" t="s">
        <v>104</v>
      </c>
      <c r="E38" s="128" t="s">
        <v>105</v>
      </c>
      <c r="F38" s="128" t="s">
        <v>286</v>
      </c>
      <c r="G38" s="128" t="s">
        <v>287</v>
      </c>
      <c r="H38" s="133">
        <v>66000</v>
      </c>
      <c r="I38" s="134">
        <v>66000</v>
      </c>
      <c r="J38" s="133"/>
      <c r="K38" s="133"/>
      <c r="L38" s="133">
        <v>66000</v>
      </c>
      <c r="M38" s="128"/>
      <c r="N38" s="133"/>
      <c r="O38" s="133"/>
      <c r="P38" s="133"/>
      <c r="Q38" s="133"/>
      <c r="R38" s="133"/>
      <c r="S38" s="133"/>
      <c r="T38" s="133"/>
      <c r="U38" s="133"/>
      <c r="V38" s="133"/>
      <c r="W38" s="133"/>
    </row>
    <row r="39" ht="53.25" customHeight="1" outlineLevel="1" spans="1:23">
      <c r="A39" s="128" t="s">
        <v>72</v>
      </c>
      <c r="B39" s="128" t="s">
        <v>288</v>
      </c>
      <c r="C39" s="128" t="s">
        <v>289</v>
      </c>
      <c r="D39" s="128" t="s">
        <v>116</v>
      </c>
      <c r="E39" s="128" t="s">
        <v>117</v>
      </c>
      <c r="F39" s="128" t="s">
        <v>272</v>
      </c>
      <c r="G39" s="128" t="s">
        <v>273</v>
      </c>
      <c r="H39" s="133">
        <v>15000</v>
      </c>
      <c r="I39" s="134">
        <v>15000</v>
      </c>
      <c r="J39" s="133"/>
      <c r="K39" s="133"/>
      <c r="L39" s="133">
        <v>15000</v>
      </c>
      <c r="M39" s="128"/>
      <c r="N39" s="133"/>
      <c r="O39" s="133"/>
      <c r="P39" s="133"/>
      <c r="Q39" s="133"/>
      <c r="R39" s="133"/>
      <c r="S39" s="133"/>
      <c r="T39" s="133"/>
      <c r="U39" s="133"/>
      <c r="V39" s="133"/>
      <c r="W39" s="133"/>
    </row>
    <row r="40" ht="53.25" customHeight="1" outlineLevel="1" spans="1:23">
      <c r="A40" s="128" t="s">
        <v>72</v>
      </c>
      <c r="B40" s="128" t="s">
        <v>288</v>
      </c>
      <c r="C40" s="128" t="s">
        <v>289</v>
      </c>
      <c r="D40" s="128" t="s">
        <v>116</v>
      </c>
      <c r="E40" s="128" t="s">
        <v>117</v>
      </c>
      <c r="F40" s="128" t="s">
        <v>282</v>
      </c>
      <c r="G40" s="128" t="s">
        <v>283</v>
      </c>
      <c r="H40" s="133">
        <v>7800</v>
      </c>
      <c r="I40" s="134">
        <v>7800</v>
      </c>
      <c r="J40" s="133"/>
      <c r="K40" s="133"/>
      <c r="L40" s="133">
        <v>7800</v>
      </c>
      <c r="M40" s="128"/>
      <c r="N40" s="133"/>
      <c r="O40" s="133"/>
      <c r="P40" s="133"/>
      <c r="Q40" s="133"/>
      <c r="R40" s="133"/>
      <c r="S40" s="133"/>
      <c r="T40" s="133"/>
      <c r="U40" s="133"/>
      <c r="V40" s="133"/>
      <c r="W40" s="133"/>
    </row>
    <row r="41" ht="53.25" customHeight="1" outlineLevel="1" spans="1:23">
      <c r="A41" s="128" t="s">
        <v>72</v>
      </c>
      <c r="B41" s="128" t="s">
        <v>290</v>
      </c>
      <c r="C41" s="128" t="s">
        <v>279</v>
      </c>
      <c r="D41" s="128" t="s">
        <v>104</v>
      </c>
      <c r="E41" s="128" t="s">
        <v>105</v>
      </c>
      <c r="F41" s="128" t="s">
        <v>278</v>
      </c>
      <c r="G41" s="128" t="s">
        <v>279</v>
      </c>
      <c r="H41" s="133">
        <v>214299.62</v>
      </c>
      <c r="I41" s="134">
        <v>214299.62</v>
      </c>
      <c r="J41" s="133"/>
      <c r="K41" s="133"/>
      <c r="L41" s="133">
        <v>214299.62</v>
      </c>
      <c r="M41" s="128"/>
      <c r="N41" s="133"/>
      <c r="O41" s="133"/>
      <c r="P41" s="133"/>
      <c r="Q41" s="133"/>
      <c r="R41" s="133"/>
      <c r="S41" s="133"/>
      <c r="T41" s="133"/>
      <c r="U41" s="133"/>
      <c r="V41" s="133"/>
      <c r="W41" s="133"/>
    </row>
    <row r="42" ht="53.25" customHeight="1" outlineLevel="1" spans="1:23">
      <c r="A42" s="128" t="s">
        <v>72</v>
      </c>
      <c r="B42" s="128" t="s">
        <v>291</v>
      </c>
      <c r="C42" s="128" t="s">
        <v>292</v>
      </c>
      <c r="D42" s="128" t="s">
        <v>106</v>
      </c>
      <c r="E42" s="128" t="s">
        <v>107</v>
      </c>
      <c r="F42" s="128" t="s">
        <v>223</v>
      </c>
      <c r="G42" s="128" t="s">
        <v>224</v>
      </c>
      <c r="H42" s="133">
        <v>168000</v>
      </c>
      <c r="I42" s="134">
        <v>168000</v>
      </c>
      <c r="J42" s="133"/>
      <c r="K42" s="133"/>
      <c r="L42" s="133">
        <v>168000</v>
      </c>
      <c r="M42" s="128"/>
      <c r="N42" s="133"/>
      <c r="O42" s="133"/>
      <c r="P42" s="133"/>
      <c r="Q42" s="133"/>
      <c r="R42" s="133"/>
      <c r="S42" s="133"/>
      <c r="T42" s="133"/>
      <c r="U42" s="133"/>
      <c r="V42" s="133"/>
      <c r="W42" s="133"/>
    </row>
    <row r="43" ht="30.75" customHeight="1" spans="1:23">
      <c r="A43" s="139" t="s">
        <v>56</v>
      </c>
      <c r="B43" s="139"/>
      <c r="C43" s="139"/>
      <c r="D43" s="139"/>
      <c r="E43" s="139"/>
      <c r="F43" s="139"/>
      <c r="G43" s="139"/>
      <c r="H43" s="133">
        <v>16355113.02</v>
      </c>
      <c r="I43" s="134">
        <v>16355113.02</v>
      </c>
      <c r="J43" s="133"/>
      <c r="K43" s="133"/>
      <c r="L43" s="133">
        <v>16355113.02</v>
      </c>
      <c r="M43" s="133"/>
      <c r="N43" s="133"/>
      <c r="O43" s="133"/>
      <c r="P43" s="133"/>
      <c r="Q43" s="133"/>
      <c r="R43" s="133"/>
      <c r="S43" s="133"/>
      <c r="T43" s="133"/>
      <c r="U43" s="133"/>
      <c r="V43" s="133"/>
      <c r="W43" s="133"/>
    </row>
  </sheetData>
  <autoFilter ref="A4:W43"/>
  <mergeCells count="32">
    <mergeCell ref="T1:W1"/>
    <mergeCell ref="A2:W2"/>
    <mergeCell ref="A3:G3"/>
    <mergeCell ref="T3:W3"/>
    <mergeCell ref="H4:W4"/>
    <mergeCell ref="I5:M5"/>
    <mergeCell ref="N5:P5"/>
    <mergeCell ref="R5:W5"/>
    <mergeCell ref="A43:G43"/>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W65"/>
  <sheetViews>
    <sheetView showZeros="0" topLeftCell="A31" workbookViewId="0">
      <selection activeCell="Q4" sqref="Q4:Q6"/>
    </sheetView>
  </sheetViews>
  <sheetFormatPr defaultColWidth="10.2857142857143" defaultRowHeight="15" customHeight="1"/>
  <cols>
    <col min="1" max="1" width="12.4285714285714" customWidth="1"/>
    <col min="2" max="2" width="14.8571428571429" customWidth="1"/>
    <col min="3" max="3" width="33" customWidth="1"/>
    <col min="4" max="4" width="19.2857142857143" customWidth="1"/>
    <col min="5" max="5" width="9.28571428571429" customWidth="1"/>
    <col min="6" max="6" width="13.5714285714286" customWidth="1"/>
    <col min="7" max="7" width="8.85714285714286" customWidth="1"/>
    <col min="8" max="8" width="9.14285714285714" customWidth="1"/>
    <col min="9" max="9" width="14.2857142857143" customWidth="1"/>
    <col min="10" max="10" width="15.1428571428571" style="123" customWidth="1"/>
    <col min="11" max="11" width="15.4285714285714" customWidth="1"/>
    <col min="12" max="12" width="9.14285714285714" customWidth="1"/>
    <col min="13" max="13" width="10.1428571428571" customWidth="1"/>
    <col min="14" max="14" width="12.4285714285714" customWidth="1"/>
    <col min="15" max="15" width="8.85714285714286" customWidth="1"/>
    <col min="16" max="16" width="9" customWidth="1"/>
    <col min="17" max="17" width="16.1428571428571" customWidth="1"/>
    <col min="18" max="18" width="17" customWidth="1"/>
    <col min="19" max="20" width="9.84761904761905" customWidth="1"/>
    <col min="21" max="22" width="8.85714285714286" customWidth="1"/>
    <col min="23" max="23" width="11.7142857142857" customWidth="1"/>
  </cols>
  <sheetData>
    <row r="1" ht="18.75" customHeight="1" spans="1:23">
      <c r="A1" s="124" t="s">
        <v>293</v>
      </c>
      <c r="B1" s="124"/>
      <c r="C1" s="124"/>
      <c r="D1" s="124"/>
      <c r="E1" s="124"/>
      <c r="F1" s="124"/>
      <c r="G1" s="124"/>
      <c r="H1" s="124"/>
      <c r="I1" s="124"/>
      <c r="J1" s="129"/>
      <c r="K1" s="124"/>
      <c r="L1" s="124"/>
      <c r="M1" s="124"/>
      <c r="N1" s="124"/>
      <c r="O1" s="124"/>
      <c r="P1" s="124"/>
      <c r="Q1" s="124"/>
      <c r="R1" s="124"/>
      <c r="S1" s="124"/>
      <c r="T1" s="124"/>
      <c r="U1" s="124"/>
      <c r="V1" s="124"/>
      <c r="W1" s="124"/>
    </row>
    <row r="2" ht="26.25" customHeight="1" spans="1:23">
      <c r="A2" s="119" t="str">
        <f>"2026"&amp;"年部门项目支出预算表"</f>
        <v>2026年部门项目支出预算表</v>
      </c>
      <c r="B2" s="119"/>
      <c r="C2" s="119" t="s">
        <v>85</v>
      </c>
      <c r="D2" s="119"/>
      <c r="E2" s="119"/>
      <c r="F2" s="119"/>
      <c r="G2" s="119"/>
      <c r="H2" s="119"/>
      <c r="I2" s="119"/>
      <c r="J2" s="130"/>
      <c r="K2" s="119"/>
      <c r="L2" s="119"/>
      <c r="M2" s="119"/>
      <c r="N2" s="119"/>
      <c r="O2" s="119"/>
      <c r="P2" s="119"/>
      <c r="Q2" s="119"/>
      <c r="R2" s="119"/>
      <c r="S2" s="119"/>
      <c r="T2" s="119"/>
      <c r="U2" s="119"/>
      <c r="V2" s="119"/>
      <c r="W2" s="119"/>
    </row>
    <row r="3" ht="18.75" customHeight="1" spans="1:23">
      <c r="A3" s="125" t="str">
        <f>"单位名称："&amp;"瑞丽市第五民族中学"</f>
        <v>单位名称：瑞丽市第五民族中学</v>
      </c>
      <c r="B3" s="125"/>
      <c r="C3" s="125"/>
      <c r="D3" s="125"/>
      <c r="E3" s="125"/>
      <c r="F3" s="125"/>
      <c r="G3" s="125"/>
      <c r="H3" s="126"/>
      <c r="I3" s="126"/>
      <c r="J3" s="131"/>
      <c r="K3" s="126"/>
      <c r="L3" s="126"/>
      <c r="M3" s="126"/>
      <c r="N3" s="126"/>
      <c r="O3" s="126"/>
      <c r="P3" s="126"/>
      <c r="Q3" s="126"/>
      <c r="R3" s="126"/>
      <c r="S3" s="126"/>
      <c r="T3" s="126"/>
      <c r="U3" s="126"/>
      <c r="V3" s="124" t="s">
        <v>53</v>
      </c>
      <c r="W3" s="124"/>
    </row>
    <row r="4" ht="43" customHeight="1" spans="1:23">
      <c r="A4" s="127" t="s">
        <v>294</v>
      </c>
      <c r="B4" s="127" t="s">
        <v>199</v>
      </c>
      <c r="C4" s="127" t="s">
        <v>200</v>
      </c>
      <c r="D4" s="127" t="s">
        <v>295</v>
      </c>
      <c r="E4" s="127" t="s">
        <v>201</v>
      </c>
      <c r="F4" s="127" t="s">
        <v>202</v>
      </c>
      <c r="G4" s="127" t="s">
        <v>296</v>
      </c>
      <c r="H4" s="127" t="s">
        <v>297</v>
      </c>
      <c r="I4" s="127" t="s">
        <v>56</v>
      </c>
      <c r="J4" s="132" t="s">
        <v>298</v>
      </c>
      <c r="K4" s="127"/>
      <c r="L4" s="127"/>
      <c r="M4" s="127"/>
      <c r="N4" s="127" t="s">
        <v>211</v>
      </c>
      <c r="O4" s="127"/>
      <c r="P4" s="127"/>
      <c r="Q4" s="127" t="s">
        <v>63</v>
      </c>
      <c r="R4" s="127" t="s">
        <v>77</v>
      </c>
      <c r="S4" s="127"/>
      <c r="T4" s="127"/>
      <c r="U4" s="127"/>
      <c r="V4" s="127"/>
      <c r="W4" s="127"/>
    </row>
    <row r="5" ht="26.25" customHeight="1" spans="1:23">
      <c r="A5" s="127"/>
      <c r="B5" s="127"/>
      <c r="C5" s="127"/>
      <c r="D5" s="127"/>
      <c r="E5" s="127"/>
      <c r="F5" s="127"/>
      <c r="G5" s="127"/>
      <c r="H5" s="127"/>
      <c r="I5" s="127"/>
      <c r="J5" s="132" t="s">
        <v>60</v>
      </c>
      <c r="K5" s="127"/>
      <c r="L5" s="127" t="s">
        <v>61</v>
      </c>
      <c r="M5" s="127" t="s">
        <v>62</v>
      </c>
      <c r="N5" s="127" t="s">
        <v>60</v>
      </c>
      <c r="O5" s="127" t="s">
        <v>61</v>
      </c>
      <c r="P5" s="127" t="s">
        <v>62</v>
      </c>
      <c r="Q5" s="127"/>
      <c r="R5" s="127" t="s">
        <v>59</v>
      </c>
      <c r="S5" s="127" t="s">
        <v>66</v>
      </c>
      <c r="T5" s="127" t="s">
        <v>67</v>
      </c>
      <c r="U5" s="127" t="s">
        <v>68</v>
      </c>
      <c r="V5" s="127" t="s">
        <v>69</v>
      </c>
      <c r="W5" s="127" t="s">
        <v>70</v>
      </c>
    </row>
    <row r="6" ht="69" customHeight="1" spans="1:23">
      <c r="A6" s="127"/>
      <c r="B6" s="127"/>
      <c r="C6" s="127"/>
      <c r="D6" s="127"/>
      <c r="E6" s="127"/>
      <c r="F6" s="127"/>
      <c r="G6" s="127"/>
      <c r="H6" s="127"/>
      <c r="I6" s="127"/>
      <c r="J6" s="132" t="s">
        <v>59</v>
      </c>
      <c r="K6" s="127" t="s">
        <v>299</v>
      </c>
      <c r="L6" s="127"/>
      <c r="M6" s="127"/>
      <c r="N6" s="127"/>
      <c r="O6" s="127"/>
      <c r="P6" s="127"/>
      <c r="Q6" s="127"/>
      <c r="R6" s="127"/>
      <c r="S6" s="127"/>
      <c r="T6" s="127"/>
      <c r="U6" s="127"/>
      <c r="V6" s="127"/>
      <c r="W6" s="127"/>
    </row>
    <row r="7" ht="18.75" customHeight="1" spans="1:23">
      <c r="A7" s="127" t="s">
        <v>85</v>
      </c>
      <c r="B7" s="127" t="s">
        <v>86</v>
      </c>
      <c r="C7" s="127" t="s">
        <v>87</v>
      </c>
      <c r="D7" s="127" t="s">
        <v>88</v>
      </c>
      <c r="E7" s="127" t="s">
        <v>89</v>
      </c>
      <c r="F7" s="127" t="s">
        <v>90</v>
      </c>
      <c r="G7" s="127" t="s">
        <v>91</v>
      </c>
      <c r="H7" s="127" t="s">
        <v>92</v>
      </c>
      <c r="I7" s="127" t="s">
        <v>93</v>
      </c>
      <c r="J7" s="132" t="s">
        <v>94</v>
      </c>
      <c r="K7" s="127" t="s">
        <v>95</v>
      </c>
      <c r="L7" s="127" t="s">
        <v>96</v>
      </c>
      <c r="M7" s="127" t="s">
        <v>97</v>
      </c>
      <c r="N7" s="127" t="s">
        <v>98</v>
      </c>
      <c r="O7" s="127" t="s">
        <v>99</v>
      </c>
      <c r="P7" s="127" t="s">
        <v>213</v>
      </c>
      <c r="Q7" s="127" t="s">
        <v>214</v>
      </c>
      <c r="R7" s="127" t="s">
        <v>215</v>
      </c>
      <c r="S7" s="127" t="s">
        <v>216</v>
      </c>
      <c r="T7" s="127" t="s">
        <v>217</v>
      </c>
      <c r="U7" s="127" t="s">
        <v>218</v>
      </c>
      <c r="V7" s="127" t="s">
        <v>219</v>
      </c>
      <c r="W7" s="127" t="s">
        <v>220</v>
      </c>
    </row>
    <row r="8" ht="52.5" customHeight="1" spans="1:23">
      <c r="A8" s="128"/>
      <c r="B8" s="128"/>
      <c r="C8" s="128" t="s">
        <v>300</v>
      </c>
      <c r="D8" s="128"/>
      <c r="E8" s="128"/>
      <c r="F8" s="128"/>
      <c r="G8" s="128"/>
      <c r="H8" s="128"/>
      <c r="I8" s="133">
        <v>1927.8</v>
      </c>
      <c r="J8" s="134">
        <v>1927.8</v>
      </c>
      <c r="K8" s="133">
        <v>1927.8</v>
      </c>
      <c r="L8" s="133"/>
      <c r="M8" s="133"/>
      <c r="N8" s="133"/>
      <c r="O8" s="133"/>
      <c r="P8" s="133"/>
      <c r="Q8" s="133"/>
      <c r="R8" s="133"/>
      <c r="S8" s="133"/>
      <c r="T8" s="133"/>
      <c r="U8" s="133"/>
      <c r="V8" s="133"/>
      <c r="W8" s="133"/>
    </row>
    <row r="9" ht="52.5" customHeight="1" outlineLevel="1" spans="1:23">
      <c r="A9" s="128" t="s">
        <v>301</v>
      </c>
      <c r="B9" s="128" t="s">
        <v>302</v>
      </c>
      <c r="C9" s="128" t="s">
        <v>300</v>
      </c>
      <c r="D9" s="128" t="s">
        <v>72</v>
      </c>
      <c r="E9" s="128" t="s">
        <v>104</v>
      </c>
      <c r="F9" s="128" t="s">
        <v>105</v>
      </c>
      <c r="G9" s="128" t="s">
        <v>272</v>
      </c>
      <c r="H9" s="128" t="s">
        <v>273</v>
      </c>
      <c r="I9" s="133">
        <v>1927.8</v>
      </c>
      <c r="J9" s="134">
        <v>1927.8</v>
      </c>
      <c r="K9" s="133">
        <v>1927.8</v>
      </c>
      <c r="L9" s="133"/>
      <c r="M9" s="133"/>
      <c r="N9" s="133"/>
      <c r="O9" s="133"/>
      <c r="P9" s="133"/>
      <c r="Q9" s="133"/>
      <c r="R9" s="133"/>
      <c r="S9" s="133"/>
      <c r="T9" s="133"/>
      <c r="U9" s="133"/>
      <c r="V9" s="133"/>
      <c r="W9" s="133"/>
    </row>
    <row r="10" ht="52.5" customHeight="1" spans="1:23">
      <c r="A10" s="128"/>
      <c r="B10" s="128"/>
      <c r="C10" s="128" t="s">
        <v>303</v>
      </c>
      <c r="D10" s="128"/>
      <c r="E10" s="128"/>
      <c r="F10" s="128"/>
      <c r="G10" s="128"/>
      <c r="H10" s="128"/>
      <c r="I10" s="133">
        <v>16640.82</v>
      </c>
      <c r="J10" s="134">
        <v>16640.82</v>
      </c>
      <c r="K10" s="133">
        <v>16640.82</v>
      </c>
      <c r="L10" s="133"/>
      <c r="M10" s="133"/>
      <c r="N10" s="128"/>
      <c r="O10" s="128"/>
      <c r="P10" s="128"/>
      <c r="Q10" s="133"/>
      <c r="R10" s="133"/>
      <c r="S10" s="133"/>
      <c r="T10" s="133"/>
      <c r="U10" s="133"/>
      <c r="V10" s="133"/>
      <c r="W10" s="133"/>
    </row>
    <row r="11" ht="52.5" customHeight="1" outlineLevel="1" spans="1:23">
      <c r="A11" s="128" t="s">
        <v>301</v>
      </c>
      <c r="B11" s="128" t="s">
        <v>304</v>
      </c>
      <c r="C11" s="128" t="s">
        <v>303</v>
      </c>
      <c r="D11" s="128" t="s">
        <v>72</v>
      </c>
      <c r="E11" s="128" t="s">
        <v>104</v>
      </c>
      <c r="F11" s="128" t="s">
        <v>105</v>
      </c>
      <c r="G11" s="128" t="s">
        <v>272</v>
      </c>
      <c r="H11" s="128" t="s">
        <v>273</v>
      </c>
      <c r="I11" s="133">
        <v>16640.82</v>
      </c>
      <c r="J11" s="134">
        <v>16640.82</v>
      </c>
      <c r="K11" s="133">
        <v>16640.82</v>
      </c>
      <c r="L11" s="133"/>
      <c r="M11" s="133"/>
      <c r="N11" s="128"/>
      <c r="O11" s="128"/>
      <c r="P11" s="128"/>
      <c r="Q11" s="133"/>
      <c r="R11" s="133"/>
      <c r="S11" s="133"/>
      <c r="T11" s="133"/>
      <c r="U11" s="133"/>
      <c r="V11" s="133"/>
      <c r="W11" s="133"/>
    </row>
    <row r="12" ht="52.5" customHeight="1" spans="1:23">
      <c r="A12" s="128"/>
      <c r="B12" s="128"/>
      <c r="C12" s="128" t="s">
        <v>305</v>
      </c>
      <c r="D12" s="128"/>
      <c r="E12" s="128"/>
      <c r="F12" s="128"/>
      <c r="G12" s="128"/>
      <c r="H12" s="128"/>
      <c r="I12" s="133">
        <v>126</v>
      </c>
      <c r="J12" s="134">
        <v>126</v>
      </c>
      <c r="K12" s="133">
        <v>126</v>
      </c>
      <c r="L12" s="133"/>
      <c r="M12" s="133"/>
      <c r="N12" s="128"/>
      <c r="O12" s="128"/>
      <c r="P12" s="128"/>
      <c r="Q12" s="133"/>
      <c r="R12" s="133"/>
      <c r="S12" s="133"/>
      <c r="T12" s="133"/>
      <c r="U12" s="133"/>
      <c r="V12" s="133"/>
      <c r="W12" s="133"/>
    </row>
    <row r="13" ht="52.5" customHeight="1" outlineLevel="1" spans="1:23">
      <c r="A13" s="128" t="s">
        <v>301</v>
      </c>
      <c r="B13" s="128" t="s">
        <v>306</v>
      </c>
      <c r="C13" s="128" t="s">
        <v>305</v>
      </c>
      <c r="D13" s="128" t="s">
        <v>72</v>
      </c>
      <c r="E13" s="128" t="s">
        <v>110</v>
      </c>
      <c r="F13" s="128" t="s">
        <v>111</v>
      </c>
      <c r="G13" s="128" t="s">
        <v>272</v>
      </c>
      <c r="H13" s="128" t="s">
        <v>273</v>
      </c>
      <c r="I13" s="133">
        <v>126</v>
      </c>
      <c r="J13" s="134">
        <v>126</v>
      </c>
      <c r="K13" s="133">
        <v>126</v>
      </c>
      <c r="L13" s="133"/>
      <c r="M13" s="133"/>
      <c r="N13" s="128"/>
      <c r="O13" s="128"/>
      <c r="P13" s="128"/>
      <c r="Q13" s="133"/>
      <c r="R13" s="133"/>
      <c r="S13" s="133"/>
      <c r="T13" s="133"/>
      <c r="U13" s="133"/>
      <c r="V13" s="133"/>
      <c r="W13" s="133"/>
    </row>
    <row r="14" ht="52.5" customHeight="1" spans="1:23">
      <c r="A14" s="128"/>
      <c r="B14" s="128"/>
      <c r="C14" s="128" t="s">
        <v>307</v>
      </c>
      <c r="D14" s="128"/>
      <c r="E14" s="128"/>
      <c r="F14" s="128"/>
      <c r="G14" s="128"/>
      <c r="H14" s="128"/>
      <c r="I14" s="133">
        <v>9569.34</v>
      </c>
      <c r="J14" s="134">
        <v>9569.34</v>
      </c>
      <c r="K14" s="133">
        <v>9569.34</v>
      </c>
      <c r="L14" s="133"/>
      <c r="M14" s="133"/>
      <c r="N14" s="128"/>
      <c r="O14" s="128"/>
      <c r="P14" s="128"/>
      <c r="Q14" s="133"/>
      <c r="R14" s="133"/>
      <c r="S14" s="133"/>
      <c r="T14" s="133"/>
      <c r="U14" s="133"/>
      <c r="V14" s="133"/>
      <c r="W14" s="133"/>
    </row>
    <row r="15" ht="52.5" customHeight="1" outlineLevel="1" spans="1:23">
      <c r="A15" s="128" t="s">
        <v>301</v>
      </c>
      <c r="B15" s="128" t="s">
        <v>308</v>
      </c>
      <c r="C15" s="128" t="s">
        <v>307</v>
      </c>
      <c r="D15" s="128" t="s">
        <v>72</v>
      </c>
      <c r="E15" s="128" t="s">
        <v>104</v>
      </c>
      <c r="F15" s="128" t="s">
        <v>105</v>
      </c>
      <c r="G15" s="128" t="s">
        <v>309</v>
      </c>
      <c r="H15" s="128" t="s">
        <v>310</v>
      </c>
      <c r="I15" s="133">
        <v>9569.34</v>
      </c>
      <c r="J15" s="134">
        <v>9569.34</v>
      </c>
      <c r="K15" s="133">
        <v>9569.34</v>
      </c>
      <c r="L15" s="133"/>
      <c r="M15" s="133"/>
      <c r="N15" s="128"/>
      <c r="O15" s="128"/>
      <c r="P15" s="128"/>
      <c r="Q15" s="133"/>
      <c r="R15" s="133"/>
      <c r="S15" s="133"/>
      <c r="T15" s="133"/>
      <c r="U15" s="133"/>
      <c r="V15" s="133"/>
      <c r="W15" s="133"/>
    </row>
    <row r="16" ht="52.5" customHeight="1" spans="1:23">
      <c r="A16" s="128"/>
      <c r="B16" s="128"/>
      <c r="C16" s="128" t="s">
        <v>311</v>
      </c>
      <c r="D16" s="128"/>
      <c r="E16" s="128"/>
      <c r="F16" s="128"/>
      <c r="G16" s="128"/>
      <c r="H16" s="128"/>
      <c r="I16" s="133">
        <v>47250</v>
      </c>
      <c r="J16" s="134">
        <v>47250</v>
      </c>
      <c r="K16" s="133">
        <v>47250</v>
      </c>
      <c r="L16" s="133"/>
      <c r="M16" s="133"/>
      <c r="N16" s="128"/>
      <c r="O16" s="128"/>
      <c r="P16" s="128"/>
      <c r="Q16" s="133"/>
      <c r="R16" s="133"/>
      <c r="S16" s="133"/>
      <c r="T16" s="133"/>
      <c r="U16" s="133"/>
      <c r="V16" s="133"/>
      <c r="W16" s="133"/>
    </row>
    <row r="17" ht="52.5" customHeight="1" outlineLevel="1" spans="1:23">
      <c r="A17" s="128" t="s">
        <v>301</v>
      </c>
      <c r="B17" s="128" t="s">
        <v>312</v>
      </c>
      <c r="C17" s="128" t="s">
        <v>311</v>
      </c>
      <c r="D17" s="128" t="s">
        <v>72</v>
      </c>
      <c r="E17" s="128" t="s">
        <v>104</v>
      </c>
      <c r="F17" s="128" t="s">
        <v>105</v>
      </c>
      <c r="G17" s="128" t="s">
        <v>309</v>
      </c>
      <c r="H17" s="128" t="s">
        <v>310</v>
      </c>
      <c r="I17" s="133">
        <v>47250</v>
      </c>
      <c r="J17" s="134">
        <v>47250</v>
      </c>
      <c r="K17" s="133">
        <v>47250</v>
      </c>
      <c r="L17" s="133"/>
      <c r="M17" s="133"/>
      <c r="N17" s="128"/>
      <c r="O17" s="128"/>
      <c r="P17" s="128"/>
      <c r="Q17" s="133"/>
      <c r="R17" s="133"/>
      <c r="S17" s="133"/>
      <c r="T17" s="133"/>
      <c r="U17" s="133"/>
      <c r="V17" s="133"/>
      <c r="W17" s="133"/>
    </row>
    <row r="18" ht="52.5" customHeight="1" spans="1:23">
      <c r="A18" s="128"/>
      <c r="B18" s="128"/>
      <c r="C18" s="128" t="s">
        <v>313</v>
      </c>
      <c r="D18" s="128"/>
      <c r="E18" s="128"/>
      <c r="F18" s="128"/>
      <c r="G18" s="128"/>
      <c r="H18" s="128"/>
      <c r="I18" s="133">
        <v>350000</v>
      </c>
      <c r="J18" s="134"/>
      <c r="K18" s="133"/>
      <c r="L18" s="133"/>
      <c r="M18" s="133"/>
      <c r="N18" s="128"/>
      <c r="O18" s="128"/>
      <c r="P18" s="128"/>
      <c r="Q18" s="133"/>
      <c r="R18" s="133">
        <v>350000</v>
      </c>
      <c r="S18" s="133"/>
      <c r="T18" s="133"/>
      <c r="U18" s="133"/>
      <c r="V18" s="133"/>
      <c r="W18" s="133">
        <v>350000</v>
      </c>
    </row>
    <row r="19" ht="52.5" customHeight="1" outlineLevel="1" spans="1:23">
      <c r="A19" s="128" t="s">
        <v>314</v>
      </c>
      <c r="B19" s="128" t="s">
        <v>315</v>
      </c>
      <c r="C19" s="128" t="s">
        <v>313</v>
      </c>
      <c r="D19" s="128" t="s">
        <v>72</v>
      </c>
      <c r="E19" s="128" t="s">
        <v>104</v>
      </c>
      <c r="F19" s="128" t="s">
        <v>105</v>
      </c>
      <c r="G19" s="128" t="s">
        <v>272</v>
      </c>
      <c r="H19" s="128" t="s">
        <v>273</v>
      </c>
      <c r="I19" s="133">
        <v>350000</v>
      </c>
      <c r="J19" s="134"/>
      <c r="K19" s="133"/>
      <c r="L19" s="133"/>
      <c r="M19" s="133"/>
      <c r="N19" s="128"/>
      <c r="O19" s="128"/>
      <c r="P19" s="128"/>
      <c r="Q19" s="133"/>
      <c r="R19" s="133">
        <v>350000</v>
      </c>
      <c r="S19" s="133"/>
      <c r="T19" s="133"/>
      <c r="U19" s="133"/>
      <c r="V19" s="133"/>
      <c r="W19" s="133">
        <v>350000</v>
      </c>
    </row>
    <row r="20" ht="52.5" customHeight="1" spans="1:23">
      <c r="A20" s="128"/>
      <c r="B20" s="128"/>
      <c r="C20" s="128" t="s">
        <v>316</v>
      </c>
      <c r="D20" s="128"/>
      <c r="E20" s="128"/>
      <c r="F20" s="128"/>
      <c r="G20" s="128"/>
      <c r="H20" s="128"/>
      <c r="I20" s="133">
        <v>322200</v>
      </c>
      <c r="J20" s="134"/>
      <c r="K20" s="133"/>
      <c r="L20" s="133"/>
      <c r="M20" s="133"/>
      <c r="N20" s="128"/>
      <c r="O20" s="128"/>
      <c r="P20" s="128"/>
      <c r="Q20" s="133"/>
      <c r="R20" s="133">
        <v>322200</v>
      </c>
      <c r="S20" s="133"/>
      <c r="T20" s="133"/>
      <c r="U20" s="133"/>
      <c r="V20" s="133"/>
      <c r="W20" s="133">
        <v>322200</v>
      </c>
    </row>
    <row r="21" ht="52.5" customHeight="1" outlineLevel="1" spans="1:23">
      <c r="A21" s="128" t="s">
        <v>314</v>
      </c>
      <c r="B21" s="128" t="s">
        <v>317</v>
      </c>
      <c r="C21" s="128" t="s">
        <v>316</v>
      </c>
      <c r="D21" s="128" t="s">
        <v>72</v>
      </c>
      <c r="E21" s="128" t="s">
        <v>104</v>
      </c>
      <c r="F21" s="128" t="s">
        <v>105</v>
      </c>
      <c r="G21" s="128" t="s">
        <v>274</v>
      </c>
      <c r="H21" s="128" t="s">
        <v>275</v>
      </c>
      <c r="I21" s="133">
        <v>322200</v>
      </c>
      <c r="J21" s="134"/>
      <c r="K21" s="133"/>
      <c r="L21" s="133"/>
      <c r="M21" s="133"/>
      <c r="N21" s="128"/>
      <c r="O21" s="128"/>
      <c r="P21" s="128"/>
      <c r="Q21" s="133"/>
      <c r="R21" s="133">
        <v>322200</v>
      </c>
      <c r="S21" s="133"/>
      <c r="T21" s="133"/>
      <c r="U21" s="133"/>
      <c r="V21" s="133"/>
      <c r="W21" s="133">
        <v>322200</v>
      </c>
    </row>
    <row r="22" ht="52.5" customHeight="1" spans="1:23">
      <c r="A22" s="128"/>
      <c r="B22" s="128"/>
      <c r="C22" s="128" t="s">
        <v>318</v>
      </c>
      <c r="D22" s="128"/>
      <c r="E22" s="128"/>
      <c r="F22" s="128"/>
      <c r="G22" s="128"/>
      <c r="H22" s="128"/>
      <c r="I22" s="133">
        <v>627840</v>
      </c>
      <c r="J22" s="134"/>
      <c r="K22" s="133"/>
      <c r="L22" s="133"/>
      <c r="M22" s="133"/>
      <c r="N22" s="128"/>
      <c r="O22" s="128"/>
      <c r="P22" s="128"/>
      <c r="Q22" s="133">
        <v>627840</v>
      </c>
      <c r="R22" s="133"/>
      <c r="S22" s="133"/>
      <c r="T22" s="133"/>
      <c r="U22" s="133"/>
      <c r="V22" s="133"/>
      <c r="W22" s="133"/>
    </row>
    <row r="23" ht="52.5" customHeight="1" outlineLevel="1" spans="1:23">
      <c r="A23" s="128" t="s">
        <v>314</v>
      </c>
      <c r="B23" s="128" t="s">
        <v>319</v>
      </c>
      <c r="C23" s="128" t="s">
        <v>318</v>
      </c>
      <c r="D23" s="128" t="s">
        <v>72</v>
      </c>
      <c r="E23" s="128" t="s">
        <v>106</v>
      </c>
      <c r="F23" s="128" t="s">
        <v>107</v>
      </c>
      <c r="G23" s="128" t="s">
        <v>272</v>
      </c>
      <c r="H23" s="128" t="s">
        <v>273</v>
      </c>
      <c r="I23" s="133">
        <v>422840</v>
      </c>
      <c r="J23" s="134"/>
      <c r="K23" s="133"/>
      <c r="L23" s="133"/>
      <c r="M23" s="133"/>
      <c r="N23" s="128"/>
      <c r="O23" s="128"/>
      <c r="P23" s="128"/>
      <c r="Q23" s="133">
        <v>422840</v>
      </c>
      <c r="R23" s="133"/>
      <c r="S23" s="133"/>
      <c r="T23" s="133"/>
      <c r="U23" s="133"/>
      <c r="V23" s="133"/>
      <c r="W23" s="133"/>
    </row>
    <row r="24" ht="52.5" customHeight="1" outlineLevel="1" spans="1:23">
      <c r="A24" s="128" t="s">
        <v>314</v>
      </c>
      <c r="B24" s="128" t="s">
        <v>319</v>
      </c>
      <c r="C24" s="128" t="s">
        <v>318</v>
      </c>
      <c r="D24" s="128" t="s">
        <v>72</v>
      </c>
      <c r="E24" s="128" t="s">
        <v>106</v>
      </c>
      <c r="F24" s="128" t="s">
        <v>107</v>
      </c>
      <c r="G24" s="128" t="s">
        <v>320</v>
      </c>
      <c r="H24" s="128" t="s">
        <v>321</v>
      </c>
      <c r="I24" s="133">
        <v>20000</v>
      </c>
      <c r="J24" s="134"/>
      <c r="K24" s="133"/>
      <c r="L24" s="133"/>
      <c r="M24" s="133"/>
      <c r="N24" s="128"/>
      <c r="O24" s="128"/>
      <c r="P24" s="128"/>
      <c r="Q24" s="133">
        <v>20000</v>
      </c>
      <c r="R24" s="133"/>
      <c r="S24" s="133"/>
      <c r="T24" s="133"/>
      <c r="U24" s="133"/>
      <c r="V24" s="133"/>
      <c r="W24" s="133"/>
    </row>
    <row r="25" ht="52.5" customHeight="1" outlineLevel="1" spans="1:23">
      <c r="A25" s="128" t="s">
        <v>314</v>
      </c>
      <c r="B25" s="128" t="s">
        <v>319</v>
      </c>
      <c r="C25" s="128" t="s">
        <v>318</v>
      </c>
      <c r="D25" s="128" t="s">
        <v>72</v>
      </c>
      <c r="E25" s="128" t="s">
        <v>106</v>
      </c>
      <c r="F25" s="128" t="s">
        <v>107</v>
      </c>
      <c r="G25" s="128" t="s">
        <v>322</v>
      </c>
      <c r="H25" s="128" t="s">
        <v>323</v>
      </c>
      <c r="I25" s="133">
        <v>50000</v>
      </c>
      <c r="J25" s="134"/>
      <c r="K25" s="133"/>
      <c r="L25" s="133"/>
      <c r="M25" s="133"/>
      <c r="N25" s="128"/>
      <c r="O25" s="128"/>
      <c r="P25" s="128"/>
      <c r="Q25" s="133">
        <v>50000</v>
      </c>
      <c r="R25" s="133"/>
      <c r="S25" s="133"/>
      <c r="T25" s="133"/>
      <c r="U25" s="133"/>
      <c r="V25" s="133"/>
      <c r="W25" s="133"/>
    </row>
    <row r="26" ht="52.5" customHeight="1" outlineLevel="1" spans="1:23">
      <c r="A26" s="128" t="s">
        <v>314</v>
      </c>
      <c r="B26" s="128" t="s">
        <v>319</v>
      </c>
      <c r="C26" s="128" t="s">
        <v>318</v>
      </c>
      <c r="D26" s="128" t="s">
        <v>72</v>
      </c>
      <c r="E26" s="128" t="s">
        <v>106</v>
      </c>
      <c r="F26" s="128" t="s">
        <v>107</v>
      </c>
      <c r="G26" s="128" t="s">
        <v>324</v>
      </c>
      <c r="H26" s="128" t="s">
        <v>325</v>
      </c>
      <c r="I26" s="133">
        <v>30000</v>
      </c>
      <c r="J26" s="134"/>
      <c r="K26" s="133"/>
      <c r="L26" s="133"/>
      <c r="M26" s="133"/>
      <c r="N26" s="128"/>
      <c r="O26" s="128"/>
      <c r="P26" s="128"/>
      <c r="Q26" s="133">
        <v>30000</v>
      </c>
      <c r="R26" s="133"/>
      <c r="S26" s="133"/>
      <c r="T26" s="133"/>
      <c r="U26" s="133"/>
      <c r="V26" s="133"/>
      <c r="W26" s="133"/>
    </row>
    <row r="27" ht="52.5" customHeight="1" outlineLevel="1" spans="1:23">
      <c r="A27" s="128" t="s">
        <v>314</v>
      </c>
      <c r="B27" s="128" t="s">
        <v>319</v>
      </c>
      <c r="C27" s="128" t="s">
        <v>318</v>
      </c>
      <c r="D27" s="128" t="s">
        <v>72</v>
      </c>
      <c r="E27" s="128" t="s">
        <v>106</v>
      </c>
      <c r="F27" s="128" t="s">
        <v>107</v>
      </c>
      <c r="G27" s="128" t="s">
        <v>326</v>
      </c>
      <c r="H27" s="128" t="s">
        <v>327</v>
      </c>
      <c r="I27" s="133">
        <v>5000</v>
      </c>
      <c r="J27" s="134"/>
      <c r="K27" s="133"/>
      <c r="L27" s="133"/>
      <c r="M27" s="133"/>
      <c r="N27" s="128"/>
      <c r="O27" s="128"/>
      <c r="P27" s="128"/>
      <c r="Q27" s="133">
        <v>5000</v>
      </c>
      <c r="R27" s="133"/>
      <c r="S27" s="133"/>
      <c r="T27" s="133"/>
      <c r="U27" s="133"/>
      <c r="V27" s="133"/>
      <c r="W27" s="133"/>
    </row>
    <row r="28" ht="52.5" customHeight="1" outlineLevel="1" spans="1:23">
      <c r="A28" s="128" t="s">
        <v>314</v>
      </c>
      <c r="B28" s="128" t="s">
        <v>319</v>
      </c>
      <c r="C28" s="128" t="s">
        <v>318</v>
      </c>
      <c r="D28" s="128" t="s">
        <v>72</v>
      </c>
      <c r="E28" s="128" t="s">
        <v>106</v>
      </c>
      <c r="F28" s="128" t="s">
        <v>107</v>
      </c>
      <c r="G28" s="128" t="s">
        <v>328</v>
      </c>
      <c r="H28" s="128" t="s">
        <v>329</v>
      </c>
      <c r="I28" s="133">
        <v>30000</v>
      </c>
      <c r="J28" s="134"/>
      <c r="K28" s="133"/>
      <c r="L28" s="133"/>
      <c r="M28" s="133"/>
      <c r="N28" s="128"/>
      <c r="O28" s="128"/>
      <c r="P28" s="128"/>
      <c r="Q28" s="133">
        <v>30000</v>
      </c>
      <c r="R28" s="133"/>
      <c r="S28" s="133"/>
      <c r="T28" s="133"/>
      <c r="U28" s="133"/>
      <c r="V28" s="133"/>
      <c r="W28" s="133"/>
    </row>
    <row r="29" ht="52.5" customHeight="1" outlineLevel="1" spans="1:23">
      <c r="A29" s="128" t="s">
        <v>314</v>
      </c>
      <c r="B29" s="128" t="s">
        <v>319</v>
      </c>
      <c r="C29" s="128" t="s">
        <v>318</v>
      </c>
      <c r="D29" s="128" t="s">
        <v>72</v>
      </c>
      <c r="E29" s="128" t="s">
        <v>106</v>
      </c>
      <c r="F29" s="128" t="s">
        <v>107</v>
      </c>
      <c r="G29" s="128" t="s">
        <v>280</v>
      </c>
      <c r="H29" s="128" t="s">
        <v>281</v>
      </c>
      <c r="I29" s="133">
        <v>30000</v>
      </c>
      <c r="J29" s="134"/>
      <c r="K29" s="133"/>
      <c r="L29" s="133"/>
      <c r="M29" s="133"/>
      <c r="N29" s="128"/>
      <c r="O29" s="128"/>
      <c r="P29" s="128"/>
      <c r="Q29" s="133">
        <v>30000</v>
      </c>
      <c r="R29" s="133"/>
      <c r="S29" s="133"/>
      <c r="T29" s="133"/>
      <c r="U29" s="133"/>
      <c r="V29" s="133"/>
      <c r="W29" s="133"/>
    </row>
    <row r="30" ht="52.5" customHeight="1" outlineLevel="1" spans="1:23">
      <c r="A30" s="128" t="s">
        <v>314</v>
      </c>
      <c r="B30" s="128" t="s">
        <v>319</v>
      </c>
      <c r="C30" s="128" t="s">
        <v>318</v>
      </c>
      <c r="D30" s="128" t="s">
        <v>72</v>
      </c>
      <c r="E30" s="128" t="s">
        <v>106</v>
      </c>
      <c r="F30" s="128" t="s">
        <v>107</v>
      </c>
      <c r="G30" s="128" t="s">
        <v>274</v>
      </c>
      <c r="H30" s="128" t="s">
        <v>275</v>
      </c>
      <c r="I30" s="133">
        <v>30000</v>
      </c>
      <c r="J30" s="134"/>
      <c r="K30" s="133"/>
      <c r="L30" s="133"/>
      <c r="M30" s="133"/>
      <c r="N30" s="128"/>
      <c r="O30" s="128"/>
      <c r="P30" s="128"/>
      <c r="Q30" s="133">
        <v>30000</v>
      </c>
      <c r="R30" s="133"/>
      <c r="S30" s="133"/>
      <c r="T30" s="133"/>
      <c r="U30" s="133"/>
      <c r="V30" s="133"/>
      <c r="W30" s="133"/>
    </row>
    <row r="31" ht="52.5" customHeight="1" outlineLevel="1" spans="1:23">
      <c r="A31" s="128" t="s">
        <v>314</v>
      </c>
      <c r="B31" s="128" t="s">
        <v>319</v>
      </c>
      <c r="C31" s="128" t="s">
        <v>318</v>
      </c>
      <c r="D31" s="128" t="s">
        <v>72</v>
      </c>
      <c r="E31" s="128" t="s">
        <v>106</v>
      </c>
      <c r="F31" s="128" t="s">
        <v>107</v>
      </c>
      <c r="G31" s="128" t="s">
        <v>330</v>
      </c>
      <c r="H31" s="128" t="s">
        <v>331</v>
      </c>
      <c r="I31" s="133">
        <v>10000</v>
      </c>
      <c r="J31" s="134"/>
      <c r="K31" s="133"/>
      <c r="L31" s="133"/>
      <c r="M31" s="133"/>
      <c r="N31" s="128"/>
      <c r="O31" s="128"/>
      <c r="P31" s="128"/>
      <c r="Q31" s="133">
        <v>10000</v>
      </c>
      <c r="R31" s="133"/>
      <c r="S31" s="133"/>
      <c r="T31" s="133"/>
      <c r="U31" s="133"/>
      <c r="V31" s="133"/>
      <c r="W31" s="133"/>
    </row>
    <row r="32" ht="52.5" customHeight="1" spans="1:23">
      <c r="A32" s="128"/>
      <c r="B32" s="128"/>
      <c r="C32" s="128" t="s">
        <v>332</v>
      </c>
      <c r="D32" s="128"/>
      <c r="E32" s="128"/>
      <c r="F32" s="128"/>
      <c r="G32" s="128"/>
      <c r="H32" s="128"/>
      <c r="I32" s="133">
        <v>4650</v>
      </c>
      <c r="J32" s="134">
        <v>4650</v>
      </c>
      <c r="K32" s="133">
        <v>4650</v>
      </c>
      <c r="L32" s="133"/>
      <c r="M32" s="133"/>
      <c r="N32" s="128"/>
      <c r="O32" s="128"/>
      <c r="P32" s="128"/>
      <c r="Q32" s="133"/>
      <c r="R32" s="133"/>
      <c r="S32" s="133"/>
      <c r="T32" s="133"/>
      <c r="U32" s="133"/>
      <c r="V32" s="133"/>
      <c r="W32" s="133"/>
    </row>
    <row r="33" ht="52.5" customHeight="1" outlineLevel="1" spans="1:23">
      <c r="A33" s="128" t="s">
        <v>314</v>
      </c>
      <c r="B33" s="128" t="s">
        <v>333</v>
      </c>
      <c r="C33" s="128" t="s">
        <v>332</v>
      </c>
      <c r="D33" s="128" t="s">
        <v>72</v>
      </c>
      <c r="E33" s="128" t="s">
        <v>104</v>
      </c>
      <c r="F33" s="128" t="s">
        <v>105</v>
      </c>
      <c r="G33" s="128" t="s">
        <v>322</v>
      </c>
      <c r="H33" s="128" t="s">
        <v>323</v>
      </c>
      <c r="I33" s="133">
        <v>3050</v>
      </c>
      <c r="J33" s="134">
        <v>3050</v>
      </c>
      <c r="K33" s="133">
        <v>3050</v>
      </c>
      <c r="L33" s="133"/>
      <c r="M33" s="133"/>
      <c r="N33" s="128"/>
      <c r="O33" s="128"/>
      <c r="P33" s="128"/>
      <c r="Q33" s="133"/>
      <c r="R33" s="133"/>
      <c r="S33" s="133"/>
      <c r="T33" s="133"/>
      <c r="U33" s="133"/>
      <c r="V33" s="133"/>
      <c r="W33" s="133"/>
    </row>
    <row r="34" ht="52.5" customHeight="1" outlineLevel="1" spans="1:23">
      <c r="A34" s="128" t="s">
        <v>314</v>
      </c>
      <c r="B34" s="128" t="s">
        <v>333</v>
      </c>
      <c r="C34" s="128" t="s">
        <v>332</v>
      </c>
      <c r="D34" s="128" t="s">
        <v>72</v>
      </c>
      <c r="E34" s="128" t="s">
        <v>104</v>
      </c>
      <c r="F34" s="128" t="s">
        <v>105</v>
      </c>
      <c r="G34" s="128" t="s">
        <v>330</v>
      </c>
      <c r="H34" s="128" t="s">
        <v>331</v>
      </c>
      <c r="I34" s="133">
        <v>1600</v>
      </c>
      <c r="J34" s="134">
        <v>1600</v>
      </c>
      <c r="K34" s="133">
        <v>1600</v>
      </c>
      <c r="L34" s="133"/>
      <c r="M34" s="133"/>
      <c r="N34" s="128"/>
      <c r="O34" s="128"/>
      <c r="P34" s="128"/>
      <c r="Q34" s="133"/>
      <c r="R34" s="133"/>
      <c r="S34" s="133"/>
      <c r="T34" s="133"/>
      <c r="U34" s="133"/>
      <c r="V34" s="133"/>
      <c r="W34" s="133"/>
    </row>
    <row r="35" ht="52.5" customHeight="1" spans="1:23">
      <c r="A35" s="128"/>
      <c r="B35" s="128"/>
      <c r="C35" s="128" t="s">
        <v>334</v>
      </c>
      <c r="D35" s="128"/>
      <c r="E35" s="128"/>
      <c r="F35" s="128"/>
      <c r="G35" s="128"/>
      <c r="H35" s="128"/>
      <c r="I35" s="133">
        <v>6116.4</v>
      </c>
      <c r="J35" s="134">
        <v>6116.4</v>
      </c>
      <c r="K35" s="133">
        <v>6116.4</v>
      </c>
      <c r="L35" s="133"/>
      <c r="M35" s="133"/>
      <c r="N35" s="128"/>
      <c r="O35" s="128"/>
      <c r="P35" s="128"/>
      <c r="Q35" s="133"/>
      <c r="R35" s="133"/>
      <c r="S35" s="133"/>
      <c r="T35" s="133"/>
      <c r="U35" s="133"/>
      <c r="V35" s="133"/>
      <c r="W35" s="133"/>
    </row>
    <row r="36" ht="52.5" customHeight="1" outlineLevel="1" spans="1:23">
      <c r="A36" s="128" t="s">
        <v>301</v>
      </c>
      <c r="B36" s="128" t="s">
        <v>335</v>
      </c>
      <c r="C36" s="128" t="s">
        <v>334</v>
      </c>
      <c r="D36" s="128" t="s">
        <v>72</v>
      </c>
      <c r="E36" s="128" t="s">
        <v>122</v>
      </c>
      <c r="F36" s="128" t="s">
        <v>123</v>
      </c>
      <c r="G36" s="128" t="s">
        <v>336</v>
      </c>
      <c r="H36" s="128" t="s">
        <v>337</v>
      </c>
      <c r="I36" s="133">
        <v>6116.4</v>
      </c>
      <c r="J36" s="134">
        <v>6116.4</v>
      </c>
      <c r="K36" s="133">
        <v>6116.4</v>
      </c>
      <c r="L36" s="133"/>
      <c r="M36" s="133"/>
      <c r="N36" s="128"/>
      <c r="O36" s="128"/>
      <c r="P36" s="128"/>
      <c r="Q36" s="133"/>
      <c r="R36" s="133"/>
      <c r="S36" s="133"/>
      <c r="T36" s="133"/>
      <c r="U36" s="133"/>
      <c r="V36" s="133"/>
      <c r="W36" s="133"/>
    </row>
    <row r="37" ht="52.5" customHeight="1" spans="1:23">
      <c r="A37" s="128"/>
      <c r="B37" s="128"/>
      <c r="C37" s="128" t="s">
        <v>338</v>
      </c>
      <c r="D37" s="128"/>
      <c r="E37" s="128"/>
      <c r="F37" s="128"/>
      <c r="G37" s="128"/>
      <c r="H37" s="128"/>
      <c r="I37" s="133">
        <v>600000</v>
      </c>
      <c r="J37" s="134"/>
      <c r="K37" s="133"/>
      <c r="L37" s="133"/>
      <c r="M37" s="133"/>
      <c r="N37" s="128"/>
      <c r="O37" s="128"/>
      <c r="P37" s="128"/>
      <c r="Q37" s="133">
        <v>600000</v>
      </c>
      <c r="R37" s="133"/>
      <c r="S37" s="133"/>
      <c r="T37" s="133"/>
      <c r="U37" s="133"/>
      <c r="V37" s="133"/>
      <c r="W37" s="133"/>
    </row>
    <row r="38" ht="52.5" customHeight="1" outlineLevel="1" spans="1:23">
      <c r="A38" s="128" t="s">
        <v>314</v>
      </c>
      <c r="B38" s="128" t="s">
        <v>339</v>
      </c>
      <c r="C38" s="128" t="s">
        <v>338</v>
      </c>
      <c r="D38" s="128" t="s">
        <v>72</v>
      </c>
      <c r="E38" s="128" t="s">
        <v>106</v>
      </c>
      <c r="F38" s="128" t="s">
        <v>107</v>
      </c>
      <c r="G38" s="128" t="s">
        <v>272</v>
      </c>
      <c r="H38" s="128" t="s">
        <v>273</v>
      </c>
      <c r="I38" s="133">
        <v>550000</v>
      </c>
      <c r="J38" s="134"/>
      <c r="K38" s="133"/>
      <c r="L38" s="133"/>
      <c r="M38" s="133"/>
      <c r="N38" s="128"/>
      <c r="O38" s="128"/>
      <c r="P38" s="128"/>
      <c r="Q38" s="133">
        <v>550000</v>
      </c>
      <c r="R38" s="133"/>
      <c r="S38" s="133"/>
      <c r="T38" s="133"/>
      <c r="U38" s="133"/>
      <c r="V38" s="133"/>
      <c r="W38" s="133"/>
    </row>
    <row r="39" ht="52.5" customHeight="1" outlineLevel="1" spans="1:23">
      <c r="A39" s="128" t="s">
        <v>314</v>
      </c>
      <c r="B39" s="128" t="s">
        <v>339</v>
      </c>
      <c r="C39" s="128" t="s">
        <v>338</v>
      </c>
      <c r="D39" s="128" t="s">
        <v>72</v>
      </c>
      <c r="E39" s="128" t="s">
        <v>106</v>
      </c>
      <c r="F39" s="128" t="s">
        <v>107</v>
      </c>
      <c r="G39" s="128" t="s">
        <v>340</v>
      </c>
      <c r="H39" s="128" t="s">
        <v>341</v>
      </c>
      <c r="I39" s="133">
        <v>10000</v>
      </c>
      <c r="J39" s="134"/>
      <c r="K39" s="133"/>
      <c r="L39" s="133"/>
      <c r="M39" s="133"/>
      <c r="N39" s="128"/>
      <c r="O39" s="128"/>
      <c r="P39" s="128"/>
      <c r="Q39" s="133">
        <v>10000</v>
      </c>
      <c r="R39" s="133"/>
      <c r="S39" s="133"/>
      <c r="T39" s="133"/>
      <c r="U39" s="133"/>
      <c r="V39" s="133"/>
      <c r="W39" s="133"/>
    </row>
    <row r="40" ht="52.5" customHeight="1" outlineLevel="1" spans="1:23">
      <c r="A40" s="128" t="s">
        <v>314</v>
      </c>
      <c r="B40" s="128" t="s">
        <v>339</v>
      </c>
      <c r="C40" s="128" t="s">
        <v>338</v>
      </c>
      <c r="D40" s="128" t="s">
        <v>72</v>
      </c>
      <c r="E40" s="128" t="s">
        <v>106</v>
      </c>
      <c r="F40" s="128" t="s">
        <v>107</v>
      </c>
      <c r="G40" s="128" t="s">
        <v>322</v>
      </c>
      <c r="H40" s="128" t="s">
        <v>323</v>
      </c>
      <c r="I40" s="133">
        <v>20000</v>
      </c>
      <c r="J40" s="134"/>
      <c r="K40" s="133"/>
      <c r="L40" s="133"/>
      <c r="M40" s="133"/>
      <c r="N40" s="128"/>
      <c r="O40" s="128"/>
      <c r="P40" s="128"/>
      <c r="Q40" s="133">
        <v>20000</v>
      </c>
      <c r="R40" s="133"/>
      <c r="S40" s="133"/>
      <c r="T40" s="133"/>
      <c r="U40" s="133"/>
      <c r="V40" s="133"/>
      <c r="W40" s="133"/>
    </row>
    <row r="41" ht="52.5" customHeight="1" outlineLevel="1" spans="1:23">
      <c r="A41" s="128" t="s">
        <v>314</v>
      </c>
      <c r="B41" s="128" t="s">
        <v>339</v>
      </c>
      <c r="C41" s="128" t="s">
        <v>338</v>
      </c>
      <c r="D41" s="128" t="s">
        <v>72</v>
      </c>
      <c r="E41" s="128" t="s">
        <v>106</v>
      </c>
      <c r="F41" s="128" t="s">
        <v>107</v>
      </c>
      <c r="G41" s="128" t="s">
        <v>328</v>
      </c>
      <c r="H41" s="128" t="s">
        <v>329</v>
      </c>
      <c r="I41" s="133">
        <v>20000</v>
      </c>
      <c r="J41" s="134"/>
      <c r="K41" s="133"/>
      <c r="L41" s="133"/>
      <c r="M41" s="133"/>
      <c r="N41" s="128"/>
      <c r="O41" s="128"/>
      <c r="P41" s="128"/>
      <c r="Q41" s="133">
        <v>20000</v>
      </c>
      <c r="R41" s="133"/>
      <c r="S41" s="133"/>
      <c r="T41" s="133"/>
      <c r="U41" s="133"/>
      <c r="V41" s="133"/>
      <c r="W41" s="133"/>
    </row>
    <row r="42" ht="52.5" customHeight="1" spans="1:23">
      <c r="A42" s="128"/>
      <c r="B42" s="128"/>
      <c r="C42" s="128" t="s">
        <v>342</v>
      </c>
      <c r="D42" s="128"/>
      <c r="E42" s="128"/>
      <c r="F42" s="128"/>
      <c r="G42" s="128"/>
      <c r="H42" s="128"/>
      <c r="I42" s="133">
        <v>3666.6</v>
      </c>
      <c r="J42" s="134">
        <v>3666.6</v>
      </c>
      <c r="K42" s="133">
        <v>3666.6</v>
      </c>
      <c r="L42" s="133"/>
      <c r="M42" s="133"/>
      <c r="N42" s="128"/>
      <c r="O42" s="128"/>
      <c r="P42" s="128"/>
      <c r="Q42" s="133"/>
      <c r="R42" s="133"/>
      <c r="S42" s="133"/>
      <c r="T42" s="133"/>
      <c r="U42" s="133"/>
      <c r="V42" s="133"/>
      <c r="W42" s="133"/>
    </row>
    <row r="43" ht="52.5" customHeight="1" outlineLevel="1" spans="1:23">
      <c r="A43" s="128" t="s">
        <v>301</v>
      </c>
      <c r="B43" s="128" t="s">
        <v>343</v>
      </c>
      <c r="C43" s="128" t="s">
        <v>342</v>
      </c>
      <c r="D43" s="128" t="s">
        <v>72</v>
      </c>
      <c r="E43" s="128" t="s">
        <v>106</v>
      </c>
      <c r="F43" s="128" t="s">
        <v>107</v>
      </c>
      <c r="G43" s="128" t="s">
        <v>309</v>
      </c>
      <c r="H43" s="128" t="s">
        <v>310</v>
      </c>
      <c r="I43" s="133">
        <v>3666.6</v>
      </c>
      <c r="J43" s="134">
        <v>3666.6</v>
      </c>
      <c r="K43" s="133">
        <v>3666.6</v>
      </c>
      <c r="L43" s="133"/>
      <c r="M43" s="133"/>
      <c r="N43" s="128"/>
      <c r="O43" s="128"/>
      <c r="P43" s="128"/>
      <c r="Q43" s="133"/>
      <c r="R43" s="133"/>
      <c r="S43" s="133"/>
      <c r="T43" s="133"/>
      <c r="U43" s="133"/>
      <c r="V43" s="133"/>
      <c r="W43" s="133"/>
    </row>
    <row r="44" ht="52.5" customHeight="1" spans="1:23">
      <c r="A44" s="128"/>
      <c r="B44" s="128"/>
      <c r="C44" s="128" t="s">
        <v>344</v>
      </c>
      <c r="D44" s="128"/>
      <c r="E44" s="128"/>
      <c r="F44" s="128"/>
      <c r="G44" s="128"/>
      <c r="H44" s="128"/>
      <c r="I44" s="133">
        <v>1940.4</v>
      </c>
      <c r="J44" s="134">
        <v>1940.4</v>
      </c>
      <c r="K44" s="133">
        <v>1940.4</v>
      </c>
      <c r="L44" s="133"/>
      <c r="M44" s="133"/>
      <c r="N44" s="128"/>
      <c r="O44" s="128"/>
      <c r="P44" s="128"/>
      <c r="Q44" s="133"/>
      <c r="R44" s="133"/>
      <c r="S44" s="133"/>
      <c r="T44" s="133"/>
      <c r="U44" s="133"/>
      <c r="V44" s="133"/>
      <c r="W44" s="133"/>
    </row>
    <row r="45" ht="52.5" customHeight="1" outlineLevel="1" spans="1:23">
      <c r="A45" s="128" t="s">
        <v>301</v>
      </c>
      <c r="B45" s="128" t="s">
        <v>345</v>
      </c>
      <c r="C45" s="128" t="s">
        <v>344</v>
      </c>
      <c r="D45" s="128" t="s">
        <v>72</v>
      </c>
      <c r="E45" s="128" t="s">
        <v>106</v>
      </c>
      <c r="F45" s="128" t="s">
        <v>107</v>
      </c>
      <c r="G45" s="128" t="s">
        <v>309</v>
      </c>
      <c r="H45" s="128" t="s">
        <v>310</v>
      </c>
      <c r="I45" s="133">
        <v>1940.4</v>
      </c>
      <c r="J45" s="134">
        <v>1940.4</v>
      </c>
      <c r="K45" s="133">
        <v>1940.4</v>
      </c>
      <c r="L45" s="133"/>
      <c r="M45" s="133"/>
      <c r="N45" s="128"/>
      <c r="O45" s="128"/>
      <c r="P45" s="128"/>
      <c r="Q45" s="133"/>
      <c r="R45" s="133"/>
      <c r="S45" s="133"/>
      <c r="T45" s="133"/>
      <c r="U45" s="133"/>
      <c r="V45" s="133"/>
      <c r="W45" s="133"/>
    </row>
    <row r="46" ht="52.5" customHeight="1" spans="1:23">
      <c r="A46" s="128"/>
      <c r="B46" s="128"/>
      <c r="C46" s="128" t="s">
        <v>346</v>
      </c>
      <c r="D46" s="128"/>
      <c r="E46" s="128"/>
      <c r="F46" s="128"/>
      <c r="G46" s="128"/>
      <c r="H46" s="128"/>
      <c r="I46" s="133">
        <v>1142.4</v>
      </c>
      <c r="J46" s="134">
        <v>1142.4</v>
      </c>
      <c r="K46" s="133">
        <v>1142.4</v>
      </c>
      <c r="L46" s="133"/>
      <c r="M46" s="133"/>
      <c r="N46" s="128"/>
      <c r="O46" s="128"/>
      <c r="P46" s="128"/>
      <c r="Q46" s="133"/>
      <c r="R46" s="133"/>
      <c r="S46" s="133"/>
      <c r="T46" s="133"/>
      <c r="U46" s="133"/>
      <c r="V46" s="133"/>
      <c r="W46" s="133"/>
    </row>
    <row r="47" ht="52.5" customHeight="1" outlineLevel="1" spans="1:23">
      <c r="A47" s="128" t="s">
        <v>301</v>
      </c>
      <c r="B47" s="128" t="s">
        <v>347</v>
      </c>
      <c r="C47" s="128" t="s">
        <v>346</v>
      </c>
      <c r="D47" s="128" t="s">
        <v>72</v>
      </c>
      <c r="E47" s="128" t="s">
        <v>106</v>
      </c>
      <c r="F47" s="128" t="s">
        <v>107</v>
      </c>
      <c r="G47" s="128" t="s">
        <v>309</v>
      </c>
      <c r="H47" s="128" t="s">
        <v>310</v>
      </c>
      <c r="I47" s="133">
        <v>1142.4</v>
      </c>
      <c r="J47" s="134">
        <v>1142.4</v>
      </c>
      <c r="K47" s="133">
        <v>1142.4</v>
      </c>
      <c r="L47" s="133"/>
      <c r="M47" s="133"/>
      <c r="N47" s="128"/>
      <c r="O47" s="128"/>
      <c r="P47" s="128"/>
      <c r="Q47" s="133"/>
      <c r="R47" s="133"/>
      <c r="S47" s="133"/>
      <c r="T47" s="133"/>
      <c r="U47" s="133"/>
      <c r="V47" s="133"/>
      <c r="W47" s="133"/>
    </row>
    <row r="48" ht="52.5" customHeight="1" spans="1:23">
      <c r="A48" s="128"/>
      <c r="B48" s="128"/>
      <c r="C48" s="128" t="s">
        <v>348</v>
      </c>
      <c r="D48" s="128"/>
      <c r="E48" s="128"/>
      <c r="F48" s="128"/>
      <c r="G48" s="128"/>
      <c r="H48" s="128"/>
      <c r="I48" s="133">
        <v>10500</v>
      </c>
      <c r="J48" s="134">
        <v>10500</v>
      </c>
      <c r="K48" s="133">
        <v>10500</v>
      </c>
      <c r="L48" s="133"/>
      <c r="M48" s="133"/>
      <c r="N48" s="128"/>
      <c r="O48" s="128"/>
      <c r="P48" s="128"/>
      <c r="Q48" s="133"/>
      <c r="R48" s="133"/>
      <c r="S48" s="133"/>
      <c r="T48" s="133"/>
      <c r="U48" s="133"/>
      <c r="V48" s="133"/>
      <c r="W48" s="133"/>
    </row>
    <row r="49" ht="52.5" customHeight="1" outlineLevel="1" spans="1:23">
      <c r="A49" s="128" t="s">
        <v>314</v>
      </c>
      <c r="B49" s="128" t="s">
        <v>349</v>
      </c>
      <c r="C49" s="128" t="s">
        <v>348</v>
      </c>
      <c r="D49" s="128" t="s">
        <v>72</v>
      </c>
      <c r="E49" s="128" t="s">
        <v>106</v>
      </c>
      <c r="F49" s="128" t="s">
        <v>107</v>
      </c>
      <c r="G49" s="128" t="s">
        <v>309</v>
      </c>
      <c r="H49" s="128" t="s">
        <v>310</v>
      </c>
      <c r="I49" s="133">
        <v>10500</v>
      </c>
      <c r="J49" s="134">
        <v>10500</v>
      </c>
      <c r="K49" s="133">
        <v>10500</v>
      </c>
      <c r="L49" s="133"/>
      <c r="M49" s="133"/>
      <c r="N49" s="128"/>
      <c r="O49" s="128"/>
      <c r="P49" s="128"/>
      <c r="Q49" s="133"/>
      <c r="R49" s="133"/>
      <c r="S49" s="133"/>
      <c r="T49" s="133"/>
      <c r="U49" s="133"/>
      <c r="V49" s="133"/>
      <c r="W49" s="133"/>
    </row>
    <row r="50" ht="52.5" customHeight="1" spans="1:23">
      <c r="A50" s="128"/>
      <c r="B50" s="128"/>
      <c r="C50" s="128" t="s">
        <v>350</v>
      </c>
      <c r="D50" s="128"/>
      <c r="E50" s="128"/>
      <c r="F50" s="128"/>
      <c r="G50" s="128"/>
      <c r="H50" s="128"/>
      <c r="I50" s="133">
        <v>824040</v>
      </c>
      <c r="J50" s="134">
        <v>824040</v>
      </c>
      <c r="K50" s="133">
        <v>824040</v>
      </c>
      <c r="L50" s="133"/>
      <c r="M50" s="133"/>
      <c r="N50" s="128"/>
      <c r="O50" s="128"/>
      <c r="P50" s="128"/>
      <c r="Q50" s="133"/>
      <c r="R50" s="133"/>
      <c r="S50" s="133"/>
      <c r="T50" s="133"/>
      <c r="U50" s="133"/>
      <c r="V50" s="133"/>
      <c r="W50" s="133"/>
    </row>
    <row r="51" ht="52.5" customHeight="1" outlineLevel="1" spans="1:23">
      <c r="A51" s="128" t="s">
        <v>301</v>
      </c>
      <c r="B51" s="128" t="s">
        <v>351</v>
      </c>
      <c r="C51" s="128" t="s">
        <v>350</v>
      </c>
      <c r="D51" s="128" t="s">
        <v>72</v>
      </c>
      <c r="E51" s="128" t="s">
        <v>106</v>
      </c>
      <c r="F51" s="128" t="s">
        <v>107</v>
      </c>
      <c r="G51" s="128" t="s">
        <v>272</v>
      </c>
      <c r="H51" s="128" t="s">
        <v>273</v>
      </c>
      <c r="I51" s="133">
        <v>112140</v>
      </c>
      <c r="J51" s="134">
        <v>112140</v>
      </c>
      <c r="K51" s="133">
        <v>112140</v>
      </c>
      <c r="L51" s="133"/>
      <c r="M51" s="133"/>
      <c r="N51" s="128"/>
      <c r="O51" s="128"/>
      <c r="P51" s="128"/>
      <c r="Q51" s="133"/>
      <c r="R51" s="133"/>
      <c r="S51" s="133"/>
      <c r="T51" s="133"/>
      <c r="U51" s="133"/>
      <c r="V51" s="133"/>
      <c r="W51" s="133"/>
    </row>
    <row r="52" ht="52.5" customHeight="1" outlineLevel="1" spans="1:23">
      <c r="A52" s="128" t="s">
        <v>301</v>
      </c>
      <c r="B52" s="128" t="s">
        <v>351</v>
      </c>
      <c r="C52" s="128" t="s">
        <v>350</v>
      </c>
      <c r="D52" s="128" t="s">
        <v>72</v>
      </c>
      <c r="E52" s="128" t="s">
        <v>106</v>
      </c>
      <c r="F52" s="128" t="s">
        <v>107</v>
      </c>
      <c r="G52" s="128" t="s">
        <v>340</v>
      </c>
      <c r="H52" s="128" t="s">
        <v>341</v>
      </c>
      <c r="I52" s="133">
        <v>35280</v>
      </c>
      <c r="J52" s="134">
        <v>35280</v>
      </c>
      <c r="K52" s="133">
        <v>35280</v>
      </c>
      <c r="L52" s="133"/>
      <c r="M52" s="133"/>
      <c r="N52" s="128"/>
      <c r="O52" s="128"/>
      <c r="P52" s="128"/>
      <c r="Q52" s="133"/>
      <c r="R52" s="133"/>
      <c r="S52" s="133"/>
      <c r="T52" s="133"/>
      <c r="U52" s="133"/>
      <c r="V52" s="133"/>
      <c r="W52" s="133"/>
    </row>
    <row r="53" ht="52.5" customHeight="1" outlineLevel="1" spans="1:23">
      <c r="A53" s="128" t="s">
        <v>301</v>
      </c>
      <c r="B53" s="128" t="s">
        <v>351</v>
      </c>
      <c r="C53" s="128" t="s">
        <v>350</v>
      </c>
      <c r="D53" s="128" t="s">
        <v>72</v>
      </c>
      <c r="E53" s="128" t="s">
        <v>106</v>
      </c>
      <c r="F53" s="128" t="s">
        <v>107</v>
      </c>
      <c r="G53" s="128" t="s">
        <v>320</v>
      </c>
      <c r="H53" s="128" t="s">
        <v>321</v>
      </c>
      <c r="I53" s="133">
        <v>49140</v>
      </c>
      <c r="J53" s="134">
        <v>49140</v>
      </c>
      <c r="K53" s="133">
        <v>49140</v>
      </c>
      <c r="L53" s="133"/>
      <c r="M53" s="133"/>
      <c r="N53" s="128"/>
      <c r="O53" s="128"/>
      <c r="P53" s="128"/>
      <c r="Q53" s="133"/>
      <c r="R53" s="133"/>
      <c r="S53" s="133"/>
      <c r="T53" s="133"/>
      <c r="U53" s="133"/>
      <c r="V53" s="133"/>
      <c r="W53" s="133"/>
    </row>
    <row r="54" ht="52.5" customHeight="1" outlineLevel="1" spans="1:23">
      <c r="A54" s="128" t="s">
        <v>301</v>
      </c>
      <c r="B54" s="128" t="s">
        <v>351</v>
      </c>
      <c r="C54" s="128" t="s">
        <v>350</v>
      </c>
      <c r="D54" s="128" t="s">
        <v>72</v>
      </c>
      <c r="E54" s="128" t="s">
        <v>106</v>
      </c>
      <c r="F54" s="128" t="s">
        <v>107</v>
      </c>
      <c r="G54" s="128" t="s">
        <v>322</v>
      </c>
      <c r="H54" s="128" t="s">
        <v>323</v>
      </c>
      <c r="I54" s="133">
        <v>50400</v>
      </c>
      <c r="J54" s="134">
        <v>50400</v>
      </c>
      <c r="K54" s="133">
        <v>50400</v>
      </c>
      <c r="L54" s="133"/>
      <c r="M54" s="133"/>
      <c r="N54" s="128"/>
      <c r="O54" s="128"/>
      <c r="P54" s="128"/>
      <c r="Q54" s="133"/>
      <c r="R54" s="133"/>
      <c r="S54" s="133"/>
      <c r="T54" s="133"/>
      <c r="U54" s="133"/>
      <c r="V54" s="133"/>
      <c r="W54" s="133"/>
    </row>
    <row r="55" ht="52.5" customHeight="1" outlineLevel="1" spans="1:23">
      <c r="A55" s="128" t="s">
        <v>301</v>
      </c>
      <c r="B55" s="128" t="s">
        <v>351</v>
      </c>
      <c r="C55" s="128" t="s">
        <v>350</v>
      </c>
      <c r="D55" s="128" t="s">
        <v>72</v>
      </c>
      <c r="E55" s="128" t="s">
        <v>106</v>
      </c>
      <c r="F55" s="128" t="s">
        <v>107</v>
      </c>
      <c r="G55" s="128" t="s">
        <v>324</v>
      </c>
      <c r="H55" s="128" t="s">
        <v>325</v>
      </c>
      <c r="I55" s="133">
        <v>30240</v>
      </c>
      <c r="J55" s="134">
        <v>30240</v>
      </c>
      <c r="K55" s="133">
        <v>30240</v>
      </c>
      <c r="L55" s="133"/>
      <c r="M55" s="133"/>
      <c r="N55" s="128"/>
      <c r="O55" s="128"/>
      <c r="P55" s="128"/>
      <c r="Q55" s="133"/>
      <c r="R55" s="133"/>
      <c r="S55" s="133"/>
      <c r="T55" s="133"/>
      <c r="U55" s="133"/>
      <c r="V55" s="133"/>
      <c r="W55" s="133"/>
    </row>
    <row r="56" ht="52.5" customHeight="1" outlineLevel="1" spans="1:23">
      <c r="A56" s="128" t="s">
        <v>301</v>
      </c>
      <c r="B56" s="128" t="s">
        <v>351</v>
      </c>
      <c r="C56" s="128" t="s">
        <v>350</v>
      </c>
      <c r="D56" s="128" t="s">
        <v>72</v>
      </c>
      <c r="E56" s="128" t="s">
        <v>106</v>
      </c>
      <c r="F56" s="128" t="s">
        <v>107</v>
      </c>
      <c r="G56" s="128" t="s">
        <v>352</v>
      </c>
      <c r="H56" s="128" t="s">
        <v>353</v>
      </c>
      <c r="I56" s="133">
        <v>35280</v>
      </c>
      <c r="J56" s="134">
        <v>35280</v>
      </c>
      <c r="K56" s="133">
        <v>35280</v>
      </c>
      <c r="L56" s="133"/>
      <c r="M56" s="133"/>
      <c r="N56" s="128"/>
      <c r="O56" s="128"/>
      <c r="P56" s="128"/>
      <c r="Q56" s="133"/>
      <c r="R56" s="133"/>
      <c r="S56" s="133"/>
      <c r="T56" s="133"/>
      <c r="U56" s="133"/>
      <c r="V56" s="133"/>
      <c r="W56" s="133"/>
    </row>
    <row r="57" ht="52.5" customHeight="1" outlineLevel="1" spans="1:23">
      <c r="A57" s="128" t="s">
        <v>301</v>
      </c>
      <c r="B57" s="128" t="s">
        <v>351</v>
      </c>
      <c r="C57" s="128" t="s">
        <v>350</v>
      </c>
      <c r="D57" s="128" t="s">
        <v>72</v>
      </c>
      <c r="E57" s="128" t="s">
        <v>106</v>
      </c>
      <c r="F57" s="128" t="s">
        <v>107</v>
      </c>
      <c r="G57" s="128" t="s">
        <v>328</v>
      </c>
      <c r="H57" s="128" t="s">
        <v>329</v>
      </c>
      <c r="I57" s="133">
        <v>75600</v>
      </c>
      <c r="J57" s="134">
        <v>75600</v>
      </c>
      <c r="K57" s="133">
        <v>75600</v>
      </c>
      <c r="L57" s="133"/>
      <c r="M57" s="133"/>
      <c r="N57" s="128"/>
      <c r="O57" s="128"/>
      <c r="P57" s="128"/>
      <c r="Q57" s="133"/>
      <c r="R57" s="133"/>
      <c r="S57" s="133"/>
      <c r="T57" s="133"/>
      <c r="U57" s="133"/>
      <c r="V57" s="133"/>
      <c r="W57" s="133"/>
    </row>
    <row r="58" ht="52.5" customHeight="1" outlineLevel="1" spans="1:23">
      <c r="A58" s="128" t="s">
        <v>301</v>
      </c>
      <c r="B58" s="128" t="s">
        <v>351</v>
      </c>
      <c r="C58" s="128" t="s">
        <v>350</v>
      </c>
      <c r="D58" s="128" t="s">
        <v>72</v>
      </c>
      <c r="E58" s="128" t="s">
        <v>106</v>
      </c>
      <c r="F58" s="128" t="s">
        <v>107</v>
      </c>
      <c r="G58" s="128" t="s">
        <v>274</v>
      </c>
      <c r="H58" s="128" t="s">
        <v>275</v>
      </c>
      <c r="I58" s="133">
        <v>215460</v>
      </c>
      <c r="J58" s="134">
        <v>215460</v>
      </c>
      <c r="K58" s="133">
        <v>215460</v>
      </c>
      <c r="L58" s="133"/>
      <c r="M58" s="133"/>
      <c r="N58" s="128"/>
      <c r="O58" s="128"/>
      <c r="P58" s="128"/>
      <c r="Q58" s="133"/>
      <c r="R58" s="133"/>
      <c r="S58" s="133"/>
      <c r="T58" s="133"/>
      <c r="U58" s="133"/>
      <c r="V58" s="133"/>
      <c r="W58" s="133"/>
    </row>
    <row r="59" ht="52.5" customHeight="1" outlineLevel="1" spans="1:23">
      <c r="A59" s="128" t="s">
        <v>301</v>
      </c>
      <c r="B59" s="128" t="s">
        <v>351</v>
      </c>
      <c r="C59" s="128" t="s">
        <v>350</v>
      </c>
      <c r="D59" s="128" t="s">
        <v>72</v>
      </c>
      <c r="E59" s="128" t="s">
        <v>106</v>
      </c>
      <c r="F59" s="128" t="s">
        <v>107</v>
      </c>
      <c r="G59" s="128" t="s">
        <v>354</v>
      </c>
      <c r="H59" s="128" t="s">
        <v>355</v>
      </c>
      <c r="I59" s="133">
        <v>20160</v>
      </c>
      <c r="J59" s="134">
        <v>20160</v>
      </c>
      <c r="K59" s="133">
        <v>20160</v>
      </c>
      <c r="L59" s="133"/>
      <c r="M59" s="133"/>
      <c r="N59" s="128"/>
      <c r="O59" s="128"/>
      <c r="P59" s="128"/>
      <c r="Q59" s="133"/>
      <c r="R59" s="133"/>
      <c r="S59" s="133"/>
      <c r="T59" s="133"/>
      <c r="U59" s="133"/>
      <c r="V59" s="133"/>
      <c r="W59" s="133"/>
    </row>
    <row r="60" ht="52.5" customHeight="1" outlineLevel="1" spans="1:23">
      <c r="A60" s="128" t="s">
        <v>301</v>
      </c>
      <c r="B60" s="128" t="s">
        <v>351</v>
      </c>
      <c r="C60" s="128" t="s">
        <v>350</v>
      </c>
      <c r="D60" s="128" t="s">
        <v>72</v>
      </c>
      <c r="E60" s="128" t="s">
        <v>106</v>
      </c>
      <c r="F60" s="128" t="s">
        <v>107</v>
      </c>
      <c r="G60" s="128" t="s">
        <v>330</v>
      </c>
      <c r="H60" s="128" t="s">
        <v>331</v>
      </c>
      <c r="I60" s="133">
        <v>20160</v>
      </c>
      <c r="J60" s="134">
        <v>20160</v>
      </c>
      <c r="K60" s="133">
        <v>20160</v>
      </c>
      <c r="L60" s="133"/>
      <c r="M60" s="133"/>
      <c r="N60" s="128"/>
      <c r="O60" s="128"/>
      <c r="P60" s="128"/>
      <c r="Q60" s="133"/>
      <c r="R60" s="133"/>
      <c r="S60" s="133"/>
      <c r="T60" s="133"/>
      <c r="U60" s="133"/>
      <c r="V60" s="133"/>
      <c r="W60" s="133"/>
    </row>
    <row r="61" ht="52.5" customHeight="1" outlineLevel="1" spans="1:23">
      <c r="A61" s="128" t="s">
        <v>301</v>
      </c>
      <c r="B61" s="128" t="s">
        <v>351</v>
      </c>
      <c r="C61" s="128" t="s">
        <v>350</v>
      </c>
      <c r="D61" s="128" t="s">
        <v>72</v>
      </c>
      <c r="E61" s="128" t="s">
        <v>106</v>
      </c>
      <c r="F61" s="128" t="s">
        <v>107</v>
      </c>
      <c r="G61" s="128" t="s">
        <v>356</v>
      </c>
      <c r="H61" s="128" t="s">
        <v>357</v>
      </c>
      <c r="I61" s="133">
        <v>10080</v>
      </c>
      <c r="J61" s="134">
        <v>10080</v>
      </c>
      <c r="K61" s="133">
        <v>10080</v>
      </c>
      <c r="L61" s="133"/>
      <c r="M61" s="133"/>
      <c r="N61" s="128"/>
      <c r="O61" s="128"/>
      <c r="P61" s="128"/>
      <c r="Q61" s="133"/>
      <c r="R61" s="133"/>
      <c r="S61" s="133"/>
      <c r="T61" s="133"/>
      <c r="U61" s="133"/>
      <c r="V61" s="133"/>
      <c r="W61" s="133"/>
    </row>
    <row r="62" ht="52.5" customHeight="1" outlineLevel="1" spans="1:23">
      <c r="A62" s="128" t="s">
        <v>301</v>
      </c>
      <c r="B62" s="128" t="s">
        <v>351</v>
      </c>
      <c r="C62" s="128" t="s">
        <v>350</v>
      </c>
      <c r="D62" s="128" t="s">
        <v>72</v>
      </c>
      <c r="E62" s="128" t="s">
        <v>106</v>
      </c>
      <c r="F62" s="128" t="s">
        <v>107</v>
      </c>
      <c r="G62" s="128" t="s">
        <v>358</v>
      </c>
      <c r="H62" s="128" t="s">
        <v>359</v>
      </c>
      <c r="I62" s="133">
        <v>170100</v>
      </c>
      <c r="J62" s="134">
        <v>170100</v>
      </c>
      <c r="K62" s="133">
        <v>170100</v>
      </c>
      <c r="L62" s="133"/>
      <c r="M62" s="133"/>
      <c r="N62" s="128"/>
      <c r="O62" s="128"/>
      <c r="P62" s="128"/>
      <c r="Q62" s="133"/>
      <c r="R62" s="133"/>
      <c r="S62" s="133"/>
      <c r="T62" s="133"/>
      <c r="U62" s="133"/>
      <c r="V62" s="133"/>
      <c r="W62" s="133"/>
    </row>
    <row r="63" ht="52.5" customHeight="1" spans="1:23">
      <c r="A63" s="128"/>
      <c r="B63" s="128"/>
      <c r="C63" s="128" t="s">
        <v>360</v>
      </c>
      <c r="D63" s="128"/>
      <c r="E63" s="128"/>
      <c r="F63" s="128"/>
      <c r="G63" s="128"/>
      <c r="H63" s="128"/>
      <c r="I63" s="133">
        <v>88515</v>
      </c>
      <c r="J63" s="134">
        <v>88515</v>
      </c>
      <c r="K63" s="133">
        <v>88515</v>
      </c>
      <c r="L63" s="133"/>
      <c r="M63" s="133"/>
      <c r="N63" s="128"/>
      <c r="O63" s="128"/>
      <c r="P63" s="128"/>
      <c r="Q63" s="133"/>
      <c r="R63" s="133"/>
      <c r="S63" s="133"/>
      <c r="T63" s="133"/>
      <c r="U63" s="133"/>
      <c r="V63" s="133"/>
      <c r="W63" s="133"/>
    </row>
    <row r="64" ht="52.5" customHeight="1" outlineLevel="1" spans="1:23">
      <c r="A64" s="128" t="s">
        <v>301</v>
      </c>
      <c r="B64" s="128" t="s">
        <v>361</v>
      </c>
      <c r="C64" s="128" t="s">
        <v>360</v>
      </c>
      <c r="D64" s="128" t="s">
        <v>72</v>
      </c>
      <c r="E64" s="128" t="s">
        <v>104</v>
      </c>
      <c r="F64" s="128" t="s">
        <v>105</v>
      </c>
      <c r="G64" s="128" t="s">
        <v>309</v>
      </c>
      <c r="H64" s="128" t="s">
        <v>310</v>
      </c>
      <c r="I64" s="133">
        <v>88515</v>
      </c>
      <c r="J64" s="134">
        <v>88515</v>
      </c>
      <c r="K64" s="133">
        <v>88515</v>
      </c>
      <c r="L64" s="133"/>
      <c r="M64" s="133"/>
      <c r="N64" s="128"/>
      <c r="O64" s="128"/>
      <c r="P64" s="128"/>
      <c r="Q64" s="133"/>
      <c r="R64" s="133"/>
      <c r="S64" s="133"/>
      <c r="T64" s="133"/>
      <c r="U64" s="133"/>
      <c r="V64" s="133"/>
      <c r="W64" s="133"/>
    </row>
    <row r="65" ht="30" customHeight="1" spans="1:23">
      <c r="A65" s="135" t="s">
        <v>56</v>
      </c>
      <c r="B65" s="135"/>
      <c r="C65" s="135"/>
      <c r="D65" s="135"/>
      <c r="E65" s="135"/>
      <c r="F65" s="135"/>
      <c r="G65" s="135"/>
      <c r="H65" s="135"/>
      <c r="I65" s="133">
        <v>2916124.76</v>
      </c>
      <c r="J65" s="134">
        <v>1016084.76</v>
      </c>
      <c r="K65" s="133">
        <v>1016084.76</v>
      </c>
      <c r="L65" s="133"/>
      <c r="M65" s="133"/>
      <c r="N65" s="133"/>
      <c r="O65" s="133"/>
      <c r="P65" s="133"/>
      <c r="Q65" s="133">
        <v>1227840</v>
      </c>
      <c r="R65" s="133">
        <v>672200</v>
      </c>
      <c r="S65" s="133"/>
      <c r="T65" s="133"/>
      <c r="U65" s="133"/>
      <c r="V65" s="133"/>
      <c r="W65" s="133">
        <v>672200</v>
      </c>
    </row>
  </sheetData>
  <autoFilter ref="A4:W65"/>
  <mergeCells count="30">
    <mergeCell ref="A1:W1"/>
    <mergeCell ref="A2:W2"/>
    <mergeCell ref="A3:G3"/>
    <mergeCell ref="V3:W3"/>
    <mergeCell ref="J4:M4"/>
    <mergeCell ref="N4:P4"/>
    <mergeCell ref="R4:W4"/>
    <mergeCell ref="J5:K5"/>
    <mergeCell ref="A65:H65"/>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ummaryRight="0"/>
  </sheetPr>
  <dimension ref="A1:J58"/>
  <sheetViews>
    <sheetView showZeros="0" topLeftCell="A7" workbookViewId="0">
      <selection activeCell="J48" sqref="J48"/>
    </sheetView>
  </sheetViews>
  <sheetFormatPr defaultColWidth="10.2857142857143" defaultRowHeight="15" customHeight="1"/>
  <cols>
    <col min="1" max="1" width="14.2857142857143" customWidth="1"/>
    <col min="2" max="2" width="40.2857142857143" customWidth="1"/>
    <col min="3" max="9" width="14.2857142857143" customWidth="1"/>
    <col min="10" max="10" width="78.1428571428571" customWidth="1"/>
  </cols>
  <sheetData>
    <row r="1" ht="18.75" customHeight="1" spans="1:10">
      <c r="A1" s="118"/>
      <c r="B1" s="118"/>
      <c r="C1" s="118"/>
      <c r="D1" s="118"/>
      <c r="E1" s="118"/>
      <c r="F1" s="118"/>
      <c r="G1" s="118"/>
      <c r="H1" s="118"/>
      <c r="I1" s="118"/>
      <c r="J1" s="122" t="s">
        <v>362</v>
      </c>
    </row>
    <row r="2" ht="34.5" customHeight="1" spans="1:10">
      <c r="A2" s="119" t="str">
        <f>"2026"&amp;"年部门项目支出绩效目标表"</f>
        <v>2026年部门项目支出绩效目标表</v>
      </c>
      <c r="B2" s="119"/>
      <c r="C2" s="119"/>
      <c r="D2" s="119"/>
      <c r="E2" s="119"/>
      <c r="F2" s="119"/>
      <c r="G2" s="119"/>
      <c r="H2" s="119"/>
      <c r="I2" s="119"/>
      <c r="J2" s="119"/>
    </row>
    <row r="3" ht="18.75" customHeight="1" spans="1:10">
      <c r="A3" s="118" t="str">
        <f>"单位名称："&amp;"瑞丽市第五民族中学"</f>
        <v>单位名称：瑞丽市第五民族中学</v>
      </c>
      <c r="B3" s="118"/>
      <c r="C3" s="118"/>
      <c r="D3" s="118"/>
      <c r="E3" s="118"/>
      <c r="F3" s="118"/>
      <c r="G3" s="118"/>
      <c r="H3" s="118"/>
      <c r="I3" s="118"/>
      <c r="J3" s="118"/>
    </row>
    <row r="4" ht="33" customHeight="1" spans="1:10">
      <c r="A4" s="120" t="s">
        <v>363</v>
      </c>
      <c r="B4" s="120" t="s">
        <v>364</v>
      </c>
      <c r="C4" s="120" t="s">
        <v>365</v>
      </c>
      <c r="D4" s="120" t="s">
        <v>366</v>
      </c>
      <c r="E4" s="120" t="s">
        <v>367</v>
      </c>
      <c r="F4" s="120" t="s">
        <v>368</v>
      </c>
      <c r="G4" s="120" t="s">
        <v>369</v>
      </c>
      <c r="H4" s="120" t="s">
        <v>370</v>
      </c>
      <c r="I4" s="120" t="s">
        <v>371</v>
      </c>
      <c r="J4" s="120" t="s">
        <v>372</v>
      </c>
    </row>
    <row r="5" ht="22.5" customHeight="1" spans="1:10">
      <c r="A5" s="120" t="s">
        <v>85</v>
      </c>
      <c r="B5" s="120" t="s">
        <v>86</v>
      </c>
      <c r="C5" s="120" t="s">
        <v>87</v>
      </c>
      <c r="D5" s="120" t="s">
        <v>88</v>
      </c>
      <c r="E5" s="120" t="s">
        <v>89</v>
      </c>
      <c r="F5" s="120" t="s">
        <v>90</v>
      </c>
      <c r="G5" s="120" t="s">
        <v>91</v>
      </c>
      <c r="H5" s="120" t="s">
        <v>92</v>
      </c>
      <c r="I5" s="120" t="s">
        <v>93</v>
      </c>
      <c r="J5" s="120" t="s">
        <v>94</v>
      </c>
    </row>
    <row r="6" ht="52.5" customHeight="1" spans="1:10">
      <c r="A6" s="120" t="s">
        <v>72</v>
      </c>
      <c r="B6" s="120"/>
      <c r="C6" s="120"/>
      <c r="D6" s="120"/>
      <c r="E6" s="120"/>
      <c r="F6" s="120"/>
      <c r="G6" s="120"/>
      <c r="H6" s="120"/>
      <c r="I6" s="120"/>
      <c r="J6" s="120"/>
    </row>
    <row r="7" ht="52.5" customHeight="1" outlineLevel="1" spans="1:10">
      <c r="A7" s="121" t="s">
        <v>305</v>
      </c>
      <c r="B7" s="121" t="s">
        <v>373</v>
      </c>
      <c r="C7" s="121" t="s">
        <v>374</v>
      </c>
      <c r="D7" s="121" t="s">
        <v>375</v>
      </c>
      <c r="E7" s="121" t="s">
        <v>376</v>
      </c>
      <c r="F7" s="121" t="s">
        <v>377</v>
      </c>
      <c r="G7" s="120" t="s">
        <v>378</v>
      </c>
      <c r="H7" s="120" t="s">
        <v>379</v>
      </c>
      <c r="I7" s="121" t="s">
        <v>380</v>
      </c>
      <c r="J7" s="121" t="s">
        <v>381</v>
      </c>
    </row>
    <row r="8" ht="52.5" customHeight="1" outlineLevel="1" spans="1:10">
      <c r="A8" s="121" t="s">
        <v>305</v>
      </c>
      <c r="B8" s="121" t="s">
        <v>373</v>
      </c>
      <c r="C8" s="121" t="s">
        <v>382</v>
      </c>
      <c r="D8" s="121" t="s">
        <v>383</v>
      </c>
      <c r="E8" s="121" t="s">
        <v>384</v>
      </c>
      <c r="F8" s="121" t="s">
        <v>377</v>
      </c>
      <c r="G8" s="120" t="s">
        <v>385</v>
      </c>
      <c r="H8" s="120"/>
      <c r="I8" s="121" t="s">
        <v>386</v>
      </c>
      <c r="J8" s="121" t="s">
        <v>387</v>
      </c>
    </row>
    <row r="9" ht="52.5" customHeight="1" outlineLevel="1" spans="1:10">
      <c r="A9" s="121" t="s">
        <v>305</v>
      </c>
      <c r="B9" s="121" t="s">
        <v>373</v>
      </c>
      <c r="C9" s="121" t="s">
        <v>388</v>
      </c>
      <c r="D9" s="121" t="s">
        <v>389</v>
      </c>
      <c r="E9" s="121" t="s">
        <v>390</v>
      </c>
      <c r="F9" s="121" t="s">
        <v>391</v>
      </c>
      <c r="G9" s="120" t="s">
        <v>392</v>
      </c>
      <c r="H9" s="120" t="s">
        <v>393</v>
      </c>
      <c r="I9" s="121" t="s">
        <v>380</v>
      </c>
      <c r="J9" s="121" t="s">
        <v>394</v>
      </c>
    </row>
    <row r="10" ht="83" customHeight="1" outlineLevel="1" spans="1:10">
      <c r="A10" s="121" t="s">
        <v>342</v>
      </c>
      <c r="B10" s="121" t="s">
        <v>395</v>
      </c>
      <c r="C10" s="121" t="s">
        <v>374</v>
      </c>
      <c r="D10" s="121" t="s">
        <v>375</v>
      </c>
      <c r="E10" s="121" t="s">
        <v>396</v>
      </c>
      <c r="F10" s="121" t="s">
        <v>377</v>
      </c>
      <c r="G10" s="120" t="s">
        <v>397</v>
      </c>
      <c r="H10" s="120" t="s">
        <v>398</v>
      </c>
      <c r="I10" s="121" t="s">
        <v>380</v>
      </c>
      <c r="J10" s="121" t="s">
        <v>399</v>
      </c>
    </row>
    <row r="11" ht="81" customHeight="1" outlineLevel="1" spans="1:10">
      <c r="A11" s="121" t="s">
        <v>342</v>
      </c>
      <c r="B11" s="121" t="s">
        <v>395</v>
      </c>
      <c r="C11" s="121" t="s">
        <v>382</v>
      </c>
      <c r="D11" s="121" t="s">
        <v>400</v>
      </c>
      <c r="E11" s="121" t="s">
        <v>401</v>
      </c>
      <c r="F11" s="121" t="s">
        <v>377</v>
      </c>
      <c r="G11" s="120" t="s">
        <v>402</v>
      </c>
      <c r="H11" s="120" t="s">
        <v>403</v>
      </c>
      <c r="I11" s="121" t="s">
        <v>380</v>
      </c>
      <c r="J11" s="121" t="s">
        <v>399</v>
      </c>
    </row>
    <row r="12" ht="85" customHeight="1" outlineLevel="1" spans="1:10">
      <c r="A12" s="121" t="s">
        <v>342</v>
      </c>
      <c r="B12" s="121" t="s">
        <v>395</v>
      </c>
      <c r="C12" s="121" t="s">
        <v>388</v>
      </c>
      <c r="D12" s="121" t="s">
        <v>389</v>
      </c>
      <c r="E12" s="121" t="s">
        <v>390</v>
      </c>
      <c r="F12" s="121" t="s">
        <v>391</v>
      </c>
      <c r="G12" s="120" t="s">
        <v>404</v>
      </c>
      <c r="H12" s="120" t="s">
        <v>393</v>
      </c>
      <c r="I12" s="121" t="s">
        <v>380</v>
      </c>
      <c r="J12" s="121" t="s">
        <v>399</v>
      </c>
    </row>
    <row r="13" ht="52.5" customHeight="1" outlineLevel="1" spans="1:10">
      <c r="A13" s="121" t="s">
        <v>338</v>
      </c>
      <c r="B13" s="121" t="s">
        <v>405</v>
      </c>
      <c r="C13" s="121" t="s">
        <v>374</v>
      </c>
      <c r="D13" s="121" t="s">
        <v>375</v>
      </c>
      <c r="E13" s="121" t="s">
        <v>406</v>
      </c>
      <c r="F13" s="121" t="s">
        <v>377</v>
      </c>
      <c r="G13" s="120" t="s">
        <v>407</v>
      </c>
      <c r="H13" s="120" t="s">
        <v>379</v>
      </c>
      <c r="I13" s="121" t="s">
        <v>380</v>
      </c>
      <c r="J13" s="121" t="s">
        <v>408</v>
      </c>
    </row>
    <row r="14" ht="52.5" customHeight="1" outlineLevel="1" spans="1:10">
      <c r="A14" s="121" t="s">
        <v>338</v>
      </c>
      <c r="B14" s="121" t="s">
        <v>405</v>
      </c>
      <c r="C14" s="121" t="s">
        <v>382</v>
      </c>
      <c r="D14" s="121" t="s">
        <v>400</v>
      </c>
      <c r="E14" s="121" t="s">
        <v>409</v>
      </c>
      <c r="F14" s="121" t="s">
        <v>377</v>
      </c>
      <c r="G14" s="120" t="s">
        <v>410</v>
      </c>
      <c r="H14" s="120" t="s">
        <v>393</v>
      </c>
      <c r="I14" s="121" t="s">
        <v>380</v>
      </c>
      <c r="J14" s="121" t="s">
        <v>411</v>
      </c>
    </row>
    <row r="15" ht="52.5" customHeight="1" outlineLevel="1" spans="1:10">
      <c r="A15" s="121" t="s">
        <v>338</v>
      </c>
      <c r="B15" s="121" t="s">
        <v>405</v>
      </c>
      <c r="C15" s="121" t="s">
        <v>388</v>
      </c>
      <c r="D15" s="121" t="s">
        <v>389</v>
      </c>
      <c r="E15" s="121" t="s">
        <v>390</v>
      </c>
      <c r="F15" s="121" t="s">
        <v>391</v>
      </c>
      <c r="G15" s="120" t="s">
        <v>404</v>
      </c>
      <c r="H15" s="120" t="s">
        <v>393</v>
      </c>
      <c r="I15" s="121" t="s">
        <v>380</v>
      </c>
      <c r="J15" s="121" t="s">
        <v>411</v>
      </c>
    </row>
    <row r="16" ht="52.5" customHeight="1" outlineLevel="1" spans="1:10">
      <c r="A16" s="121" t="s">
        <v>334</v>
      </c>
      <c r="B16" s="121" t="s">
        <v>412</v>
      </c>
      <c r="C16" s="121" t="s">
        <v>374</v>
      </c>
      <c r="D16" s="121" t="s">
        <v>375</v>
      </c>
      <c r="E16" s="121" t="s">
        <v>413</v>
      </c>
      <c r="F16" s="121" t="s">
        <v>391</v>
      </c>
      <c r="G16" s="120" t="s">
        <v>414</v>
      </c>
      <c r="H16" s="120" t="s">
        <v>415</v>
      </c>
      <c r="I16" s="121" t="s">
        <v>380</v>
      </c>
      <c r="J16" s="121" t="s">
        <v>416</v>
      </c>
    </row>
    <row r="17" ht="52.5" customHeight="1" outlineLevel="1" spans="1:10">
      <c r="A17" s="121" t="s">
        <v>334</v>
      </c>
      <c r="B17" s="121" t="s">
        <v>412</v>
      </c>
      <c r="C17" s="121" t="s">
        <v>382</v>
      </c>
      <c r="D17" s="121" t="s">
        <v>383</v>
      </c>
      <c r="E17" s="121" t="s">
        <v>417</v>
      </c>
      <c r="F17" s="121" t="s">
        <v>377</v>
      </c>
      <c r="G17" s="120" t="s">
        <v>418</v>
      </c>
      <c r="H17" s="120" t="s">
        <v>419</v>
      </c>
      <c r="I17" s="121" t="s">
        <v>380</v>
      </c>
      <c r="J17" s="121" t="s">
        <v>416</v>
      </c>
    </row>
    <row r="18" ht="52.5" customHeight="1" outlineLevel="1" spans="1:10">
      <c r="A18" s="121" t="s">
        <v>334</v>
      </c>
      <c r="B18" s="121" t="s">
        <v>412</v>
      </c>
      <c r="C18" s="121" t="s">
        <v>388</v>
      </c>
      <c r="D18" s="121" t="s">
        <v>389</v>
      </c>
      <c r="E18" s="121" t="s">
        <v>420</v>
      </c>
      <c r="F18" s="121" t="s">
        <v>377</v>
      </c>
      <c r="G18" s="120" t="s">
        <v>410</v>
      </c>
      <c r="H18" s="120" t="s">
        <v>393</v>
      </c>
      <c r="I18" s="121" t="s">
        <v>380</v>
      </c>
      <c r="J18" s="121" t="s">
        <v>416</v>
      </c>
    </row>
    <row r="19" ht="68" customHeight="1" outlineLevel="1" spans="1:10">
      <c r="A19" s="121" t="s">
        <v>346</v>
      </c>
      <c r="B19" s="121" t="s">
        <v>421</v>
      </c>
      <c r="C19" s="121" t="s">
        <v>374</v>
      </c>
      <c r="D19" s="121" t="s">
        <v>375</v>
      </c>
      <c r="E19" s="121" t="s">
        <v>422</v>
      </c>
      <c r="F19" s="121" t="s">
        <v>391</v>
      </c>
      <c r="G19" s="120" t="s">
        <v>423</v>
      </c>
      <c r="H19" s="120" t="s">
        <v>398</v>
      </c>
      <c r="I19" s="121" t="s">
        <v>380</v>
      </c>
      <c r="J19" s="121" t="s">
        <v>424</v>
      </c>
    </row>
    <row r="20" ht="64" customHeight="1" outlineLevel="1" spans="1:10">
      <c r="A20" s="121" t="s">
        <v>346</v>
      </c>
      <c r="B20" s="121" t="s">
        <v>421</v>
      </c>
      <c r="C20" s="121" t="s">
        <v>382</v>
      </c>
      <c r="D20" s="121" t="s">
        <v>383</v>
      </c>
      <c r="E20" s="121" t="s">
        <v>425</v>
      </c>
      <c r="F20" s="121" t="s">
        <v>391</v>
      </c>
      <c r="G20" s="120" t="s">
        <v>426</v>
      </c>
      <c r="H20" s="120"/>
      <c r="I20" s="121" t="s">
        <v>386</v>
      </c>
      <c r="J20" s="121" t="s">
        <v>424</v>
      </c>
    </row>
    <row r="21" ht="60" customHeight="1" outlineLevel="1" spans="1:10">
      <c r="A21" s="121" t="s">
        <v>346</v>
      </c>
      <c r="B21" s="121" t="s">
        <v>421</v>
      </c>
      <c r="C21" s="121" t="s">
        <v>388</v>
      </c>
      <c r="D21" s="121" t="s">
        <v>389</v>
      </c>
      <c r="E21" s="121" t="s">
        <v>390</v>
      </c>
      <c r="F21" s="121" t="s">
        <v>391</v>
      </c>
      <c r="G21" s="120" t="s">
        <v>404</v>
      </c>
      <c r="H21" s="120" t="s">
        <v>393</v>
      </c>
      <c r="I21" s="121" t="s">
        <v>380</v>
      </c>
      <c r="J21" s="121" t="s">
        <v>424</v>
      </c>
    </row>
    <row r="22" ht="52.5" customHeight="1" outlineLevel="1" spans="1:10">
      <c r="A22" s="121" t="s">
        <v>303</v>
      </c>
      <c r="B22" s="121" t="s">
        <v>427</v>
      </c>
      <c r="C22" s="121" t="s">
        <v>374</v>
      </c>
      <c r="D22" s="121" t="s">
        <v>375</v>
      </c>
      <c r="E22" s="121" t="s">
        <v>428</v>
      </c>
      <c r="F22" s="121" t="s">
        <v>377</v>
      </c>
      <c r="G22" s="120" t="s">
        <v>429</v>
      </c>
      <c r="H22" s="120" t="s">
        <v>379</v>
      </c>
      <c r="I22" s="121" t="s">
        <v>380</v>
      </c>
      <c r="J22" s="121" t="s">
        <v>430</v>
      </c>
    </row>
    <row r="23" ht="52.5" customHeight="1" outlineLevel="1" spans="1:10">
      <c r="A23" s="121" t="s">
        <v>303</v>
      </c>
      <c r="B23" s="121" t="s">
        <v>427</v>
      </c>
      <c r="C23" s="121" t="s">
        <v>382</v>
      </c>
      <c r="D23" s="121" t="s">
        <v>383</v>
      </c>
      <c r="E23" s="121" t="s">
        <v>431</v>
      </c>
      <c r="F23" s="121" t="s">
        <v>391</v>
      </c>
      <c r="G23" s="120" t="s">
        <v>432</v>
      </c>
      <c r="H23" s="120" t="s">
        <v>393</v>
      </c>
      <c r="I23" s="121" t="s">
        <v>380</v>
      </c>
      <c r="J23" s="121" t="s">
        <v>430</v>
      </c>
    </row>
    <row r="24" ht="75" customHeight="1" outlineLevel="1" spans="1:10">
      <c r="A24" s="121" t="s">
        <v>303</v>
      </c>
      <c r="B24" s="121" t="s">
        <v>427</v>
      </c>
      <c r="C24" s="121" t="s">
        <v>388</v>
      </c>
      <c r="D24" s="121" t="s">
        <v>389</v>
      </c>
      <c r="E24" s="121" t="s">
        <v>390</v>
      </c>
      <c r="F24" s="121" t="s">
        <v>391</v>
      </c>
      <c r="G24" s="120" t="s">
        <v>433</v>
      </c>
      <c r="H24" s="120" t="s">
        <v>393</v>
      </c>
      <c r="I24" s="121" t="s">
        <v>380</v>
      </c>
      <c r="J24" s="121" t="s">
        <v>430</v>
      </c>
    </row>
    <row r="25" ht="81" customHeight="1" outlineLevel="1" spans="1:10">
      <c r="A25" s="121" t="s">
        <v>344</v>
      </c>
      <c r="B25" s="121" t="s">
        <v>434</v>
      </c>
      <c r="C25" s="121" t="s">
        <v>374</v>
      </c>
      <c r="D25" s="121" t="s">
        <v>375</v>
      </c>
      <c r="E25" s="121" t="s">
        <v>435</v>
      </c>
      <c r="F25" s="121" t="s">
        <v>377</v>
      </c>
      <c r="G25" s="120" t="s">
        <v>436</v>
      </c>
      <c r="H25" s="120" t="s">
        <v>398</v>
      </c>
      <c r="I25" s="121" t="s">
        <v>380</v>
      </c>
      <c r="J25" s="121" t="s">
        <v>437</v>
      </c>
    </row>
    <row r="26" ht="87" customHeight="1" outlineLevel="1" spans="1:10">
      <c r="A26" s="121" t="s">
        <v>344</v>
      </c>
      <c r="B26" s="121" t="s">
        <v>434</v>
      </c>
      <c r="C26" s="121" t="s">
        <v>382</v>
      </c>
      <c r="D26" s="121" t="s">
        <v>400</v>
      </c>
      <c r="E26" s="121" t="s">
        <v>438</v>
      </c>
      <c r="F26" s="121" t="s">
        <v>377</v>
      </c>
      <c r="G26" s="120" t="s">
        <v>439</v>
      </c>
      <c r="H26" s="120" t="s">
        <v>379</v>
      </c>
      <c r="I26" s="121" t="s">
        <v>380</v>
      </c>
      <c r="J26" s="121" t="s">
        <v>440</v>
      </c>
    </row>
    <row r="27" ht="66" customHeight="1" outlineLevel="1" spans="1:10">
      <c r="A27" s="121" t="s">
        <v>344</v>
      </c>
      <c r="B27" s="121" t="s">
        <v>434</v>
      </c>
      <c r="C27" s="121" t="s">
        <v>388</v>
      </c>
      <c r="D27" s="121" t="s">
        <v>389</v>
      </c>
      <c r="E27" s="121" t="s">
        <v>390</v>
      </c>
      <c r="F27" s="121" t="s">
        <v>391</v>
      </c>
      <c r="G27" s="120" t="s">
        <v>404</v>
      </c>
      <c r="H27" s="120" t="s">
        <v>393</v>
      </c>
      <c r="I27" s="121" t="s">
        <v>380</v>
      </c>
      <c r="J27" s="121" t="s">
        <v>440</v>
      </c>
    </row>
    <row r="28" ht="70" customHeight="1" outlineLevel="1" spans="1:10">
      <c r="A28" s="121" t="s">
        <v>318</v>
      </c>
      <c r="B28" s="121" t="s">
        <v>441</v>
      </c>
      <c r="C28" s="121" t="s">
        <v>374</v>
      </c>
      <c r="D28" s="121" t="s">
        <v>375</v>
      </c>
      <c r="E28" s="121" t="s">
        <v>442</v>
      </c>
      <c r="F28" s="121" t="s">
        <v>391</v>
      </c>
      <c r="G28" s="120" t="s">
        <v>443</v>
      </c>
      <c r="H28" s="120" t="s">
        <v>398</v>
      </c>
      <c r="I28" s="121" t="s">
        <v>380</v>
      </c>
      <c r="J28" s="121" t="s">
        <v>444</v>
      </c>
    </row>
    <row r="29" ht="76" customHeight="1" outlineLevel="1" spans="1:10">
      <c r="A29" s="121" t="s">
        <v>318</v>
      </c>
      <c r="B29" s="121" t="s">
        <v>441</v>
      </c>
      <c r="C29" s="121" t="s">
        <v>382</v>
      </c>
      <c r="D29" s="121" t="s">
        <v>445</v>
      </c>
      <c r="E29" s="121" t="s">
        <v>446</v>
      </c>
      <c r="F29" s="121" t="s">
        <v>391</v>
      </c>
      <c r="G29" s="120" t="s">
        <v>447</v>
      </c>
      <c r="H29" s="120" t="s">
        <v>393</v>
      </c>
      <c r="I29" s="121" t="s">
        <v>380</v>
      </c>
      <c r="J29" s="121" t="s">
        <v>448</v>
      </c>
    </row>
    <row r="30" ht="66" customHeight="1" outlineLevel="1" spans="1:10">
      <c r="A30" s="121" t="s">
        <v>318</v>
      </c>
      <c r="B30" s="121" t="s">
        <v>441</v>
      </c>
      <c r="C30" s="121" t="s">
        <v>388</v>
      </c>
      <c r="D30" s="121" t="s">
        <v>389</v>
      </c>
      <c r="E30" s="121" t="s">
        <v>390</v>
      </c>
      <c r="F30" s="121" t="s">
        <v>391</v>
      </c>
      <c r="G30" s="120" t="s">
        <v>449</v>
      </c>
      <c r="H30" s="120" t="s">
        <v>393</v>
      </c>
      <c r="I30" s="121" t="s">
        <v>380</v>
      </c>
      <c r="J30" s="121" t="s">
        <v>448</v>
      </c>
    </row>
    <row r="31" ht="60" customHeight="1" outlineLevel="1" spans="1:10">
      <c r="A31" s="121" t="s">
        <v>316</v>
      </c>
      <c r="B31" s="121" t="s">
        <v>450</v>
      </c>
      <c r="C31" s="121" t="s">
        <v>374</v>
      </c>
      <c r="D31" s="121" t="s">
        <v>375</v>
      </c>
      <c r="E31" s="121" t="s">
        <v>451</v>
      </c>
      <c r="F31" s="121" t="s">
        <v>377</v>
      </c>
      <c r="G31" s="120" t="s">
        <v>452</v>
      </c>
      <c r="H31" s="120" t="s">
        <v>379</v>
      </c>
      <c r="I31" s="121" t="s">
        <v>380</v>
      </c>
      <c r="J31" s="121" t="s">
        <v>453</v>
      </c>
    </row>
    <row r="32" ht="52.5" customHeight="1" outlineLevel="1" spans="1:10">
      <c r="A32" s="121" t="s">
        <v>316</v>
      </c>
      <c r="B32" s="121" t="s">
        <v>450</v>
      </c>
      <c r="C32" s="121" t="s">
        <v>382</v>
      </c>
      <c r="D32" s="121" t="s">
        <v>400</v>
      </c>
      <c r="E32" s="121" t="s">
        <v>454</v>
      </c>
      <c r="F32" s="121" t="s">
        <v>377</v>
      </c>
      <c r="G32" s="120" t="s">
        <v>455</v>
      </c>
      <c r="H32" s="120"/>
      <c r="I32" s="121" t="s">
        <v>386</v>
      </c>
      <c r="J32" s="121" t="s">
        <v>453</v>
      </c>
    </row>
    <row r="33" ht="52.5" customHeight="1" outlineLevel="1" spans="1:10">
      <c r="A33" s="121" t="s">
        <v>316</v>
      </c>
      <c r="B33" s="121" t="s">
        <v>450</v>
      </c>
      <c r="C33" s="121" t="s">
        <v>388</v>
      </c>
      <c r="D33" s="121" t="s">
        <v>389</v>
      </c>
      <c r="E33" s="121" t="s">
        <v>390</v>
      </c>
      <c r="F33" s="121" t="s">
        <v>391</v>
      </c>
      <c r="G33" s="120" t="s">
        <v>404</v>
      </c>
      <c r="H33" s="120" t="s">
        <v>393</v>
      </c>
      <c r="I33" s="121" t="s">
        <v>380</v>
      </c>
      <c r="J33" s="121" t="s">
        <v>453</v>
      </c>
    </row>
    <row r="34" ht="52.5" customHeight="1" outlineLevel="1" spans="1:10">
      <c r="A34" s="121" t="s">
        <v>348</v>
      </c>
      <c r="B34" s="121" t="s">
        <v>456</v>
      </c>
      <c r="C34" s="121" t="s">
        <v>374</v>
      </c>
      <c r="D34" s="121" t="s">
        <v>375</v>
      </c>
      <c r="E34" s="121" t="s">
        <v>457</v>
      </c>
      <c r="F34" s="121" t="s">
        <v>377</v>
      </c>
      <c r="G34" s="120" t="s">
        <v>458</v>
      </c>
      <c r="H34" s="120" t="s">
        <v>459</v>
      </c>
      <c r="I34" s="121" t="s">
        <v>380</v>
      </c>
      <c r="J34" s="121" t="s">
        <v>460</v>
      </c>
    </row>
    <row r="35" ht="90" customHeight="1" outlineLevel="1" spans="1:10">
      <c r="A35" s="121" t="s">
        <v>348</v>
      </c>
      <c r="B35" s="121" t="s">
        <v>456</v>
      </c>
      <c r="C35" s="121" t="s">
        <v>382</v>
      </c>
      <c r="D35" s="121" t="s">
        <v>383</v>
      </c>
      <c r="E35" s="121" t="s">
        <v>461</v>
      </c>
      <c r="F35" s="121" t="s">
        <v>377</v>
      </c>
      <c r="G35" s="120" t="s">
        <v>410</v>
      </c>
      <c r="H35" s="120" t="s">
        <v>393</v>
      </c>
      <c r="I35" s="121" t="s">
        <v>380</v>
      </c>
      <c r="J35" s="121" t="s">
        <v>462</v>
      </c>
    </row>
    <row r="36" ht="93" customHeight="1" outlineLevel="1" spans="1:10">
      <c r="A36" s="121" t="s">
        <v>348</v>
      </c>
      <c r="B36" s="121" t="s">
        <v>456</v>
      </c>
      <c r="C36" s="121" t="s">
        <v>388</v>
      </c>
      <c r="D36" s="121" t="s">
        <v>389</v>
      </c>
      <c r="E36" s="121" t="s">
        <v>390</v>
      </c>
      <c r="F36" s="121" t="s">
        <v>391</v>
      </c>
      <c r="G36" s="120" t="s">
        <v>463</v>
      </c>
      <c r="H36" s="120" t="s">
        <v>393</v>
      </c>
      <c r="I36" s="121" t="s">
        <v>380</v>
      </c>
      <c r="J36" s="121" t="s">
        <v>462</v>
      </c>
    </row>
    <row r="37" ht="88" customHeight="1" outlineLevel="1" spans="1:10">
      <c r="A37" s="121" t="s">
        <v>300</v>
      </c>
      <c r="B37" s="121" t="s">
        <v>464</v>
      </c>
      <c r="C37" s="121" t="s">
        <v>374</v>
      </c>
      <c r="D37" s="121" t="s">
        <v>375</v>
      </c>
      <c r="E37" s="121" t="s">
        <v>465</v>
      </c>
      <c r="F37" s="121" t="s">
        <v>377</v>
      </c>
      <c r="G37" s="120" t="s">
        <v>466</v>
      </c>
      <c r="H37" s="120" t="s">
        <v>398</v>
      </c>
      <c r="I37" s="121" t="s">
        <v>380</v>
      </c>
      <c r="J37" s="121" t="s">
        <v>467</v>
      </c>
    </row>
    <row r="38" ht="66" customHeight="1" outlineLevel="1" spans="1:10">
      <c r="A38" s="121" t="s">
        <v>300</v>
      </c>
      <c r="B38" s="121" t="s">
        <v>464</v>
      </c>
      <c r="C38" s="121" t="s">
        <v>382</v>
      </c>
      <c r="D38" s="121" t="s">
        <v>400</v>
      </c>
      <c r="E38" s="121" t="s">
        <v>468</v>
      </c>
      <c r="F38" s="121" t="s">
        <v>391</v>
      </c>
      <c r="G38" s="120" t="s">
        <v>404</v>
      </c>
      <c r="H38" s="120" t="s">
        <v>393</v>
      </c>
      <c r="I38" s="121" t="s">
        <v>380</v>
      </c>
      <c r="J38" s="121" t="s">
        <v>467</v>
      </c>
    </row>
    <row r="39" ht="72" customHeight="1" outlineLevel="1" spans="1:10">
      <c r="A39" s="121" t="s">
        <v>300</v>
      </c>
      <c r="B39" s="121" t="s">
        <v>464</v>
      </c>
      <c r="C39" s="121" t="s">
        <v>388</v>
      </c>
      <c r="D39" s="121" t="s">
        <v>389</v>
      </c>
      <c r="E39" s="121" t="s">
        <v>390</v>
      </c>
      <c r="F39" s="121" t="s">
        <v>391</v>
      </c>
      <c r="G39" s="120" t="s">
        <v>469</v>
      </c>
      <c r="H39" s="120" t="s">
        <v>393</v>
      </c>
      <c r="I39" s="121" t="s">
        <v>380</v>
      </c>
      <c r="J39" s="121" t="s">
        <v>467</v>
      </c>
    </row>
    <row r="40" ht="52.5" customHeight="1" outlineLevel="1" spans="1:10">
      <c r="A40" s="121" t="s">
        <v>332</v>
      </c>
      <c r="B40" s="121" t="s">
        <v>470</v>
      </c>
      <c r="C40" s="121" t="s">
        <v>374</v>
      </c>
      <c r="D40" s="121" t="s">
        <v>375</v>
      </c>
      <c r="E40" s="121" t="s">
        <v>471</v>
      </c>
      <c r="F40" s="121" t="s">
        <v>377</v>
      </c>
      <c r="G40" s="120" t="s">
        <v>472</v>
      </c>
      <c r="H40" s="120" t="s">
        <v>398</v>
      </c>
      <c r="I40" s="121" t="s">
        <v>380</v>
      </c>
      <c r="J40" s="121" t="s">
        <v>473</v>
      </c>
    </row>
    <row r="41" ht="52.5" customHeight="1" outlineLevel="1" spans="1:10">
      <c r="A41" s="121" t="s">
        <v>332</v>
      </c>
      <c r="B41" s="121" t="s">
        <v>470</v>
      </c>
      <c r="C41" s="121" t="s">
        <v>382</v>
      </c>
      <c r="D41" s="121" t="s">
        <v>400</v>
      </c>
      <c r="E41" s="121" t="s">
        <v>474</v>
      </c>
      <c r="F41" s="121" t="s">
        <v>377</v>
      </c>
      <c r="G41" s="120" t="s">
        <v>404</v>
      </c>
      <c r="H41" s="120" t="s">
        <v>393</v>
      </c>
      <c r="I41" s="121" t="s">
        <v>380</v>
      </c>
      <c r="J41" s="121" t="s">
        <v>475</v>
      </c>
    </row>
    <row r="42" ht="52.5" customHeight="1" outlineLevel="1" spans="1:10">
      <c r="A42" s="121" t="s">
        <v>332</v>
      </c>
      <c r="B42" s="121" t="s">
        <v>470</v>
      </c>
      <c r="C42" s="121" t="s">
        <v>388</v>
      </c>
      <c r="D42" s="121" t="s">
        <v>389</v>
      </c>
      <c r="E42" s="121" t="s">
        <v>476</v>
      </c>
      <c r="F42" s="121" t="s">
        <v>391</v>
      </c>
      <c r="G42" s="120" t="s">
        <v>404</v>
      </c>
      <c r="H42" s="120" t="s">
        <v>393</v>
      </c>
      <c r="I42" s="121" t="s">
        <v>380</v>
      </c>
      <c r="J42" s="121" t="s">
        <v>477</v>
      </c>
    </row>
    <row r="43" ht="78" customHeight="1" outlineLevel="1" spans="1:10">
      <c r="A43" s="121" t="s">
        <v>311</v>
      </c>
      <c r="B43" s="121" t="s">
        <v>478</v>
      </c>
      <c r="C43" s="121" t="s">
        <v>374</v>
      </c>
      <c r="D43" s="121" t="s">
        <v>375</v>
      </c>
      <c r="E43" s="121" t="s">
        <v>479</v>
      </c>
      <c r="F43" s="121" t="s">
        <v>377</v>
      </c>
      <c r="G43" s="120" t="s">
        <v>480</v>
      </c>
      <c r="H43" s="120" t="s">
        <v>398</v>
      </c>
      <c r="I43" s="121" t="s">
        <v>380</v>
      </c>
      <c r="J43" s="121" t="s">
        <v>481</v>
      </c>
    </row>
    <row r="44" ht="86" customHeight="1" outlineLevel="1" spans="1:10">
      <c r="A44" s="121" t="s">
        <v>311</v>
      </c>
      <c r="B44" s="121" t="s">
        <v>478</v>
      </c>
      <c r="C44" s="121" t="s">
        <v>382</v>
      </c>
      <c r="D44" s="121" t="s">
        <v>400</v>
      </c>
      <c r="E44" s="121" t="s">
        <v>482</v>
      </c>
      <c r="F44" s="121" t="s">
        <v>377</v>
      </c>
      <c r="G44" s="120" t="s">
        <v>483</v>
      </c>
      <c r="H44" s="120" t="s">
        <v>379</v>
      </c>
      <c r="I44" s="121" t="s">
        <v>380</v>
      </c>
      <c r="J44" s="121" t="s">
        <v>481</v>
      </c>
    </row>
    <row r="45" ht="88" customHeight="1" outlineLevel="1" spans="1:10">
      <c r="A45" s="121" t="s">
        <v>311</v>
      </c>
      <c r="B45" s="121" t="s">
        <v>478</v>
      </c>
      <c r="C45" s="121" t="s">
        <v>388</v>
      </c>
      <c r="D45" s="121" t="s">
        <v>389</v>
      </c>
      <c r="E45" s="121" t="s">
        <v>484</v>
      </c>
      <c r="F45" s="121" t="s">
        <v>391</v>
      </c>
      <c r="G45" s="120" t="s">
        <v>404</v>
      </c>
      <c r="H45" s="120" t="s">
        <v>393</v>
      </c>
      <c r="I45" s="121" t="s">
        <v>380</v>
      </c>
      <c r="J45" s="121" t="s">
        <v>481</v>
      </c>
    </row>
    <row r="46" ht="84" customHeight="1" outlineLevel="1" spans="1:10">
      <c r="A46" s="121" t="s">
        <v>307</v>
      </c>
      <c r="B46" s="121" t="s">
        <v>485</v>
      </c>
      <c r="C46" s="121" t="s">
        <v>374</v>
      </c>
      <c r="D46" s="121" t="s">
        <v>375</v>
      </c>
      <c r="E46" s="121" t="s">
        <v>486</v>
      </c>
      <c r="F46" s="121" t="s">
        <v>377</v>
      </c>
      <c r="G46" s="120" t="s">
        <v>487</v>
      </c>
      <c r="H46" s="120" t="s">
        <v>398</v>
      </c>
      <c r="I46" s="121" t="s">
        <v>380</v>
      </c>
      <c r="J46" s="121" t="s">
        <v>488</v>
      </c>
    </row>
    <row r="47" ht="82" customHeight="1" outlineLevel="1" spans="1:10">
      <c r="A47" s="121" t="s">
        <v>307</v>
      </c>
      <c r="B47" s="121" t="s">
        <v>485</v>
      </c>
      <c r="C47" s="121" t="s">
        <v>382</v>
      </c>
      <c r="D47" s="121" t="s">
        <v>383</v>
      </c>
      <c r="E47" s="121" t="s">
        <v>489</v>
      </c>
      <c r="F47" s="121" t="s">
        <v>377</v>
      </c>
      <c r="G47" s="120" t="s">
        <v>490</v>
      </c>
      <c r="H47" s="120"/>
      <c r="I47" s="121" t="s">
        <v>386</v>
      </c>
      <c r="J47" s="121" t="s">
        <v>488</v>
      </c>
    </row>
    <row r="48" ht="83" customHeight="1" outlineLevel="1" spans="1:10">
      <c r="A48" s="121" t="s">
        <v>307</v>
      </c>
      <c r="B48" s="121" t="s">
        <v>485</v>
      </c>
      <c r="C48" s="121" t="s">
        <v>388</v>
      </c>
      <c r="D48" s="121" t="s">
        <v>389</v>
      </c>
      <c r="E48" s="121" t="s">
        <v>390</v>
      </c>
      <c r="F48" s="121" t="s">
        <v>391</v>
      </c>
      <c r="G48" s="120" t="s">
        <v>392</v>
      </c>
      <c r="H48" s="120" t="s">
        <v>393</v>
      </c>
      <c r="I48" s="121" t="s">
        <v>380</v>
      </c>
      <c r="J48" s="121" t="s">
        <v>488</v>
      </c>
    </row>
    <row r="49" ht="52.5" customHeight="1" outlineLevel="1" spans="1:10">
      <c r="A49" s="121" t="s">
        <v>350</v>
      </c>
      <c r="B49" s="121" t="s">
        <v>491</v>
      </c>
      <c r="C49" s="121" t="s">
        <v>374</v>
      </c>
      <c r="D49" s="121" t="s">
        <v>375</v>
      </c>
      <c r="E49" s="121" t="s">
        <v>492</v>
      </c>
      <c r="F49" s="121" t="s">
        <v>377</v>
      </c>
      <c r="G49" s="120" t="s">
        <v>443</v>
      </c>
      <c r="H49" s="120" t="s">
        <v>398</v>
      </c>
      <c r="I49" s="121" t="s">
        <v>380</v>
      </c>
      <c r="J49" s="121" t="s">
        <v>493</v>
      </c>
    </row>
    <row r="50" ht="52.5" customHeight="1" outlineLevel="1" spans="1:10">
      <c r="A50" s="121" t="s">
        <v>350</v>
      </c>
      <c r="B50" s="121" t="s">
        <v>491</v>
      </c>
      <c r="C50" s="121" t="s">
        <v>382</v>
      </c>
      <c r="D50" s="121" t="s">
        <v>383</v>
      </c>
      <c r="E50" s="121" t="s">
        <v>494</v>
      </c>
      <c r="F50" s="121" t="s">
        <v>391</v>
      </c>
      <c r="G50" s="120" t="s">
        <v>495</v>
      </c>
      <c r="H50" s="120" t="s">
        <v>393</v>
      </c>
      <c r="I50" s="121" t="s">
        <v>380</v>
      </c>
      <c r="J50" s="121" t="s">
        <v>493</v>
      </c>
    </row>
    <row r="51" ht="52.5" customHeight="1" outlineLevel="1" spans="1:10">
      <c r="A51" s="121" t="s">
        <v>350</v>
      </c>
      <c r="B51" s="121" t="s">
        <v>491</v>
      </c>
      <c r="C51" s="121" t="s">
        <v>388</v>
      </c>
      <c r="D51" s="121" t="s">
        <v>389</v>
      </c>
      <c r="E51" s="121" t="s">
        <v>496</v>
      </c>
      <c r="F51" s="121" t="s">
        <v>391</v>
      </c>
      <c r="G51" s="120" t="s">
        <v>432</v>
      </c>
      <c r="H51" s="120" t="s">
        <v>393</v>
      </c>
      <c r="I51" s="121" t="s">
        <v>380</v>
      </c>
      <c r="J51" s="121" t="s">
        <v>493</v>
      </c>
    </row>
    <row r="52" ht="52.5" customHeight="1" outlineLevel="1" spans="1:10">
      <c r="A52" s="121" t="s">
        <v>350</v>
      </c>
      <c r="B52" s="121" t="s">
        <v>491</v>
      </c>
      <c r="C52" s="121" t="s">
        <v>497</v>
      </c>
      <c r="D52" s="121" t="s">
        <v>498</v>
      </c>
      <c r="E52" s="121" t="s">
        <v>499</v>
      </c>
      <c r="F52" s="121" t="s">
        <v>500</v>
      </c>
      <c r="G52" s="120" t="s">
        <v>501</v>
      </c>
      <c r="H52" s="120" t="s">
        <v>379</v>
      </c>
      <c r="I52" s="121" t="s">
        <v>380</v>
      </c>
      <c r="J52" s="121" t="s">
        <v>502</v>
      </c>
    </row>
    <row r="53" ht="52.5" customHeight="1" outlineLevel="1" spans="1:10">
      <c r="A53" s="121" t="s">
        <v>313</v>
      </c>
      <c r="B53" s="121" t="s">
        <v>503</v>
      </c>
      <c r="C53" s="121" t="s">
        <v>374</v>
      </c>
      <c r="D53" s="121" t="s">
        <v>375</v>
      </c>
      <c r="E53" s="121" t="s">
        <v>504</v>
      </c>
      <c r="F53" s="121" t="s">
        <v>377</v>
      </c>
      <c r="G53" s="120" t="s">
        <v>505</v>
      </c>
      <c r="H53" s="120" t="s">
        <v>379</v>
      </c>
      <c r="I53" s="121" t="s">
        <v>380</v>
      </c>
      <c r="J53" s="121" t="s">
        <v>506</v>
      </c>
    </row>
    <row r="54" ht="52.5" customHeight="1" outlineLevel="1" spans="1:10">
      <c r="A54" s="121" t="s">
        <v>313</v>
      </c>
      <c r="B54" s="121" t="s">
        <v>503</v>
      </c>
      <c r="C54" s="121" t="s">
        <v>382</v>
      </c>
      <c r="D54" s="121" t="s">
        <v>400</v>
      </c>
      <c r="E54" s="121" t="s">
        <v>507</v>
      </c>
      <c r="F54" s="121" t="s">
        <v>391</v>
      </c>
      <c r="G54" s="120" t="s">
        <v>426</v>
      </c>
      <c r="H54" s="120"/>
      <c r="I54" s="121" t="s">
        <v>386</v>
      </c>
      <c r="J54" s="121" t="s">
        <v>506</v>
      </c>
    </row>
    <row r="55" ht="52.5" customHeight="1" outlineLevel="1" spans="1:10">
      <c r="A55" s="121" t="s">
        <v>313</v>
      </c>
      <c r="B55" s="121" t="s">
        <v>503</v>
      </c>
      <c r="C55" s="121" t="s">
        <v>388</v>
      </c>
      <c r="D55" s="121" t="s">
        <v>389</v>
      </c>
      <c r="E55" s="121" t="s">
        <v>390</v>
      </c>
      <c r="F55" s="121" t="s">
        <v>391</v>
      </c>
      <c r="G55" s="120" t="s">
        <v>447</v>
      </c>
      <c r="H55" s="120" t="s">
        <v>393</v>
      </c>
      <c r="I55" s="121" t="s">
        <v>380</v>
      </c>
      <c r="J55" s="121" t="s">
        <v>508</v>
      </c>
    </row>
    <row r="56" ht="66" customHeight="1" outlineLevel="1" spans="1:10">
      <c r="A56" s="121" t="s">
        <v>360</v>
      </c>
      <c r="B56" s="121" t="s">
        <v>509</v>
      </c>
      <c r="C56" s="121" t="s">
        <v>374</v>
      </c>
      <c r="D56" s="121" t="s">
        <v>375</v>
      </c>
      <c r="E56" s="121" t="s">
        <v>510</v>
      </c>
      <c r="F56" s="121" t="s">
        <v>377</v>
      </c>
      <c r="G56" s="120" t="s">
        <v>511</v>
      </c>
      <c r="H56" s="120" t="s">
        <v>398</v>
      </c>
      <c r="I56" s="121" t="s">
        <v>380</v>
      </c>
      <c r="J56" s="121" t="s">
        <v>512</v>
      </c>
    </row>
    <row r="57" ht="66" customHeight="1" outlineLevel="1" spans="1:10">
      <c r="A57" s="121" t="s">
        <v>360</v>
      </c>
      <c r="B57" s="121" t="s">
        <v>509</v>
      </c>
      <c r="C57" s="121" t="s">
        <v>382</v>
      </c>
      <c r="D57" s="121" t="s">
        <v>400</v>
      </c>
      <c r="E57" s="121" t="s">
        <v>513</v>
      </c>
      <c r="F57" s="121" t="s">
        <v>377</v>
      </c>
      <c r="G57" s="120" t="s">
        <v>514</v>
      </c>
      <c r="H57" s="120" t="s">
        <v>515</v>
      </c>
      <c r="I57" s="121" t="s">
        <v>380</v>
      </c>
      <c r="J57" s="121" t="s">
        <v>516</v>
      </c>
    </row>
    <row r="58" ht="133" customHeight="1" outlineLevel="1" spans="1:10">
      <c r="A58" s="121" t="s">
        <v>360</v>
      </c>
      <c r="B58" s="121" t="s">
        <v>509</v>
      </c>
      <c r="C58" s="121" t="s">
        <v>388</v>
      </c>
      <c r="D58" s="121" t="s">
        <v>389</v>
      </c>
      <c r="E58" s="121" t="s">
        <v>390</v>
      </c>
      <c r="F58" s="121" t="s">
        <v>391</v>
      </c>
      <c r="G58" s="120" t="s">
        <v>469</v>
      </c>
      <c r="H58" s="120" t="s">
        <v>393</v>
      </c>
      <c r="I58" s="121" t="s">
        <v>380</v>
      </c>
      <c r="J58" s="121" t="s">
        <v>516</v>
      </c>
    </row>
  </sheetData>
  <mergeCells count="36">
    <mergeCell ref="A2:J2"/>
    <mergeCell ref="A3:E3"/>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2"/>
    <mergeCell ref="A53:A55"/>
    <mergeCell ref="A56:A58"/>
    <mergeCell ref="B7:B9"/>
    <mergeCell ref="B10:B12"/>
    <mergeCell ref="B13:B15"/>
    <mergeCell ref="B16:B18"/>
    <mergeCell ref="B19:B21"/>
    <mergeCell ref="B22:B24"/>
    <mergeCell ref="B25:B27"/>
    <mergeCell ref="B28:B30"/>
    <mergeCell ref="B31:B33"/>
    <mergeCell ref="B34:B36"/>
    <mergeCell ref="B37:B39"/>
    <mergeCell ref="B40:B42"/>
    <mergeCell ref="B43:B45"/>
    <mergeCell ref="B46:B48"/>
    <mergeCell ref="B49:B52"/>
    <mergeCell ref="B53:B55"/>
    <mergeCell ref="B56:B58"/>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县对下转移支付预算表09-1（瑞丽）</vt:lpstr>
      <vt:lpstr>县对下转移支付绩效目标表09-2（瑞丽）</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2026-02-06T09:26:00Z</dcterms:created>
  <dcterms:modified xsi:type="dcterms:W3CDTF">2026-02-11T00:51:38Z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2052-10.8.0.5950</vt:lpwstr>
  </property>
</Properties>
</file>